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3"/>
  </bookViews>
  <sheets>
    <sheet name="500_01" sheetId="1" r:id="rId1"/>
    <sheet name="500_02" sheetId="2" r:id="rId2"/>
    <sheet name="1000_01" sheetId="3" r:id="rId3"/>
    <sheet name="1000_02" sheetId="4" r:id="rId4"/>
    <sheet name="const" sheetId="5" r:id="rId5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Men1000_1">'1000_01'!$B$6:$B$70</definedName>
    <definedName name="Men1000_2">#REF!</definedName>
    <definedName name="Men500_1">'500_01'!$B$6:$B$76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>'1000_02'!$B$6:$B$58</definedName>
    <definedName name="Women1000_2">#REF!</definedName>
    <definedName name="Women500" localSheetId="1">'500_02'!#REF!</definedName>
    <definedName name="Women500_1">'500_02'!$B$6:$B$65</definedName>
    <definedName name="Women500_2">#REF!</definedName>
    <definedName name="_xlnm.Print_Titles" localSheetId="2">'1000_01'!$1:$3</definedName>
    <definedName name="_xlnm.Print_Titles" localSheetId="3">'1000_02'!$1:$3</definedName>
    <definedName name="_xlnm.Print_Titles" localSheetId="0">'500_01'!$1:$3</definedName>
    <definedName name="_xlnm.Print_Titles" localSheetId="1">'500_02'!$1:$3</definedName>
    <definedName name="_xlnm.Print_Area" localSheetId="2">'1000_01'!$A$1:$O$82</definedName>
    <definedName name="_xlnm.Print_Area" localSheetId="3">'1000_02'!$A$1:$O$70</definedName>
    <definedName name="_xlnm.Print_Area" localSheetId="0">'500_01'!$A$1:$O$90</definedName>
    <definedName name="_xlnm.Print_Area" localSheetId="1">'500_02'!$A$1:$O$78</definedName>
  </definedNames>
  <calcPr fullCalcOnLoad="1"/>
</workbook>
</file>

<file path=xl/sharedStrings.xml><?xml version="1.0" encoding="utf-8"?>
<sst xmlns="http://schemas.openxmlformats.org/spreadsheetml/2006/main" count="1938" uniqueCount="283">
  <si>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</si>
  <si>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</si>
  <si>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</si>
  <si>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</si>
  <si>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</si>
  <si>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</si>
  <si>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</si>
  <si>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</si>
  <si>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</si>
  <si>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</si>
  <si>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</si>
  <si>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</si>
  <si>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</si>
  <si>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</si>
  <si>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</si>
  <si>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</si>
  <si>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</si>
  <si>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</si>
  <si>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</si>
  <si>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</si>
  <si>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</si>
  <si>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</si>
  <si>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</si>
  <si>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</si>
  <si>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</si>
  <si>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</si>
  <si>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</si>
  <si>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</si>
  <si>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1000 метров</t>
  </si>
  <si>
    <t>Регион</t>
  </si>
  <si>
    <t>4.12,00</t>
  </si>
  <si>
    <t>Главный судья соревнований</t>
  </si>
  <si>
    <t>В.В. Баканов</t>
  </si>
  <si>
    <t>2.10,00</t>
  </si>
  <si>
    <t>Всероссийские соревнования по конькобежному спорту</t>
  </si>
  <si>
    <t>на призы ЗМС В.А. Муратова</t>
  </si>
  <si>
    <t>04 - 05 апреля 2015 г.</t>
  </si>
  <si>
    <t>04 апреля 2015 г.</t>
  </si>
  <si>
    <t>05 апреля 2015 г.</t>
  </si>
  <si>
    <t>Юноши среднего возраста</t>
  </si>
  <si>
    <t>Девушки среднего возраста</t>
  </si>
  <si>
    <t>i</t>
  </si>
  <si>
    <t>ВАРАНКИНА Анна</t>
  </si>
  <si>
    <t>мл</t>
  </si>
  <si>
    <t>Московская область</t>
  </si>
  <si>
    <t>Куликов К.С.</t>
  </si>
  <si>
    <t>o</t>
  </si>
  <si>
    <t xml:space="preserve">ТАУНГАВЕР Ирина </t>
  </si>
  <si>
    <t xml:space="preserve">КОНДРАТЬЕВА Диана </t>
  </si>
  <si>
    <t>III разр.</t>
  </si>
  <si>
    <t xml:space="preserve">ТИМОХИНА Мария </t>
  </si>
  <si>
    <t>3 разр.</t>
  </si>
  <si>
    <t xml:space="preserve">САЛАХОВА Алина </t>
  </si>
  <si>
    <t>Фофанов А.В.</t>
  </si>
  <si>
    <t xml:space="preserve">СМИРНОВА Варвара </t>
  </si>
  <si>
    <t>I юн.</t>
  </si>
  <si>
    <t>Ярославская область</t>
  </si>
  <si>
    <t>Антропов Д.В.</t>
  </si>
  <si>
    <t xml:space="preserve">СЕМЕНОВА Анастасия </t>
  </si>
  <si>
    <t xml:space="preserve">ИВАНОВА Анастасия </t>
  </si>
  <si>
    <t>Санкт-Петербург</t>
  </si>
  <si>
    <t>Журавлева Л.Ф.</t>
  </si>
  <si>
    <t xml:space="preserve">ОРЛОВА София </t>
  </si>
  <si>
    <t xml:space="preserve">СОЛОВЬЕВА Анастасия </t>
  </si>
  <si>
    <t>Журавлева Л.Ф., Силкина В.А.</t>
  </si>
  <si>
    <t xml:space="preserve">ПЕТРУНИНА Полина </t>
  </si>
  <si>
    <t>ТЕЛЕШ Юлия</t>
  </si>
  <si>
    <t>Республика Беларусь</t>
  </si>
  <si>
    <t>Ильютик С.А., казакевич Л.В.</t>
  </si>
  <si>
    <t xml:space="preserve">ПЕРОВА София </t>
  </si>
  <si>
    <t>2 разр.</t>
  </si>
  <si>
    <t xml:space="preserve">ПЛАЧИНДА Христина </t>
  </si>
  <si>
    <t xml:space="preserve">ШУМОВА Алена </t>
  </si>
  <si>
    <t>Казелин С.Н.</t>
  </si>
  <si>
    <t xml:space="preserve">ГЕЦ Виктория </t>
  </si>
  <si>
    <t xml:space="preserve">ЧЕРНЯЕВА Ольга </t>
  </si>
  <si>
    <t>Тверская область</t>
  </si>
  <si>
    <t>Бирюкова Т.Ю.</t>
  </si>
  <si>
    <t xml:space="preserve">ТАУНГАВЕР Марина </t>
  </si>
  <si>
    <t xml:space="preserve">ШАЦКИХ Анастасия </t>
  </si>
  <si>
    <t>1 разр.</t>
  </si>
  <si>
    <t xml:space="preserve">АНДРЕЕВА Полина </t>
  </si>
  <si>
    <t>Рыбаков И.И.</t>
  </si>
  <si>
    <t>МУСИНА Лилия</t>
  </si>
  <si>
    <t>ср</t>
  </si>
  <si>
    <t>Ходжаева М.Х.</t>
  </si>
  <si>
    <t xml:space="preserve">ШВЕДОВА Екатерина </t>
  </si>
  <si>
    <t>II юн</t>
  </si>
  <si>
    <t>Москва</t>
  </si>
  <si>
    <t>Комов А.В.</t>
  </si>
  <si>
    <t xml:space="preserve">ЕРЕМЕЕВА Аделина </t>
  </si>
  <si>
    <t>Республика Татарстан</t>
  </si>
  <si>
    <t>Доронина Т.Н.</t>
  </si>
  <si>
    <t xml:space="preserve">ЕРАКОВА Нозанин </t>
  </si>
  <si>
    <t xml:space="preserve">ФЕРАПОНТОВА Ольга </t>
  </si>
  <si>
    <t>III юн.</t>
  </si>
  <si>
    <t xml:space="preserve">ТАРАДЕЕВА Дарья </t>
  </si>
  <si>
    <t>15.02.2001</t>
  </si>
  <si>
    <t>Тульская область</t>
  </si>
  <si>
    <t>Прусова Е.В.</t>
  </si>
  <si>
    <t xml:space="preserve">РУКОЛЬ Кристина </t>
  </si>
  <si>
    <t>Ульяновская область</t>
  </si>
  <si>
    <t>Коваленко Л.А.</t>
  </si>
  <si>
    <t xml:space="preserve">МАСЛОВСКАЯ Маргарита </t>
  </si>
  <si>
    <t xml:space="preserve">КИМ Валерия </t>
  </si>
  <si>
    <t>II разр.</t>
  </si>
  <si>
    <t>Архангельская область</t>
  </si>
  <si>
    <t>Кротов А.Р., Маркман Н.А.</t>
  </si>
  <si>
    <t>ТРЕПЕЛКОВА Анастасия</t>
  </si>
  <si>
    <t xml:space="preserve">КОСЫРЕВА Ульяна </t>
  </si>
  <si>
    <t>АБДУЛАЗИЗОВА Снежана</t>
  </si>
  <si>
    <t>ПАВЕЛЬЕВА Ульяна</t>
  </si>
  <si>
    <t xml:space="preserve">САВИНА Алина </t>
  </si>
  <si>
    <t>17.09.2000</t>
  </si>
  <si>
    <t>АРСЛАНБЕКОВА Дания</t>
  </si>
  <si>
    <t>Латинский И.Д.</t>
  </si>
  <si>
    <t>БУЛАНОВА Анастасия</t>
  </si>
  <si>
    <t>Куксов А.И.</t>
  </si>
  <si>
    <t xml:space="preserve">ЛОЙ Мария </t>
  </si>
  <si>
    <t xml:space="preserve">СМОРУДОВА Ксения </t>
  </si>
  <si>
    <t>Вологодская область</t>
  </si>
  <si>
    <t>Икконен Н.А.</t>
  </si>
  <si>
    <t>I разр.</t>
  </si>
  <si>
    <t>Калинин А.А.</t>
  </si>
  <si>
    <t>ВОРОНЕЦ Ангелина</t>
  </si>
  <si>
    <t>ПРОЗОРОВА Мария</t>
  </si>
  <si>
    <t>КОНСТАНТИНОВА Дарья Александровна</t>
  </si>
  <si>
    <t>02.12.2000</t>
  </si>
  <si>
    <t>Дрига С.Г.</t>
  </si>
  <si>
    <t xml:space="preserve">БОЛОТИНА Алена </t>
  </si>
  <si>
    <t xml:space="preserve">АЛЕШКОВА Дарья </t>
  </si>
  <si>
    <t>27.03.2000</t>
  </si>
  <si>
    <t>Смирнова Е.В.</t>
  </si>
  <si>
    <t xml:space="preserve">БУГАЕВА Виктория </t>
  </si>
  <si>
    <t xml:space="preserve">ЖИДКОВА Наталья </t>
  </si>
  <si>
    <t>02.04.2000</t>
  </si>
  <si>
    <t xml:space="preserve">МОРДВИНОВА Полина </t>
  </si>
  <si>
    <t xml:space="preserve">ГИГАВА Ангелина </t>
  </si>
  <si>
    <t>28.10.2000</t>
  </si>
  <si>
    <t>МИНГАЗОВА Элина</t>
  </si>
  <si>
    <t xml:space="preserve">БОБКОВА Анна </t>
  </si>
  <si>
    <t>25.11.2000</t>
  </si>
  <si>
    <t xml:space="preserve">ФЕДОРОВА Виктория </t>
  </si>
  <si>
    <t>04.05.2000</t>
  </si>
  <si>
    <t xml:space="preserve">ГАРАЕВА Анастасия </t>
  </si>
  <si>
    <t>07.10.2000</t>
  </si>
  <si>
    <t xml:space="preserve">БУКИНА Алина </t>
  </si>
  <si>
    <t>24.04.2000</t>
  </si>
  <si>
    <t xml:space="preserve">ЧУБОТАРУ Александра </t>
  </si>
  <si>
    <t>21.05.2000</t>
  </si>
  <si>
    <t xml:space="preserve">ВАШКЕНЕ Анна </t>
  </si>
  <si>
    <t>Мирский Л.Д.</t>
  </si>
  <si>
    <t xml:space="preserve">КУЗЬМИНА Ирина </t>
  </si>
  <si>
    <t>11.05.2000</t>
  </si>
  <si>
    <t>НИФОНТОВА Анна</t>
  </si>
  <si>
    <t>КМС</t>
  </si>
  <si>
    <t xml:space="preserve">КОРКИНА Анастасия </t>
  </si>
  <si>
    <t>18.12.1999</t>
  </si>
  <si>
    <t>КОМОВА Екатерина Александровна</t>
  </si>
  <si>
    <t>30.06.2000</t>
  </si>
  <si>
    <t>АНДРИАНОВ Антон</t>
  </si>
  <si>
    <t>АВСИЕВИЧ Никита</t>
  </si>
  <si>
    <t>Ильютик С.А., Казакевич Л.В.</t>
  </si>
  <si>
    <t xml:space="preserve">ЧЕРВЯКОВ Даниил </t>
  </si>
  <si>
    <t>ИВУШКИН Максим</t>
  </si>
  <si>
    <t xml:space="preserve">ПОПОВ Владимир </t>
  </si>
  <si>
    <t>1 юн</t>
  </si>
  <si>
    <t xml:space="preserve">ЗУБКОВ Василий </t>
  </si>
  <si>
    <t>КУДРЯШОВ Василий</t>
  </si>
  <si>
    <t>Медведев Ю.Н.</t>
  </si>
  <si>
    <t>ОРЛОВ Илья</t>
  </si>
  <si>
    <t xml:space="preserve">ГАЛКИН Георгий </t>
  </si>
  <si>
    <t>НИКИТЮК Всеволод</t>
  </si>
  <si>
    <t xml:space="preserve">НИКИФОРОВ Дмитрий </t>
  </si>
  <si>
    <t xml:space="preserve">ТАРАСОВ Иван </t>
  </si>
  <si>
    <t xml:space="preserve">ШАРАПОВ Максим </t>
  </si>
  <si>
    <t xml:space="preserve">ВАСИЛЕВСКИЙ Тимофей </t>
  </si>
  <si>
    <t xml:space="preserve">СПИРИН Павел </t>
  </si>
  <si>
    <t>Мирская И.А.</t>
  </si>
  <si>
    <t xml:space="preserve">ИВАНОВ Алексей </t>
  </si>
  <si>
    <t xml:space="preserve">ТАРАСОВ Матвей </t>
  </si>
  <si>
    <t xml:space="preserve">КОРТИКОВ Дмитрий </t>
  </si>
  <si>
    <t xml:space="preserve">РАВЧЕЕВ Александр </t>
  </si>
  <si>
    <t xml:space="preserve">СИНЕЛЬНИКОВ Роман </t>
  </si>
  <si>
    <t xml:space="preserve">САМОЙЛОВ Ярослав </t>
  </si>
  <si>
    <t>Бычкова Т.Н.</t>
  </si>
  <si>
    <t xml:space="preserve">САМУЛЕНКОВ Александр </t>
  </si>
  <si>
    <t xml:space="preserve">САЛИМЗЯНОВ Вильдан </t>
  </si>
  <si>
    <t xml:space="preserve">ГЕРАСИМОВ Артем </t>
  </si>
  <si>
    <t xml:space="preserve">ЛАТУХИН Роман </t>
  </si>
  <si>
    <t xml:space="preserve">МОЧАЛОВ Артем </t>
  </si>
  <si>
    <t>БАУКОВ Глеб</t>
  </si>
  <si>
    <t xml:space="preserve">МАЛЕЕВ Владимир </t>
  </si>
  <si>
    <t xml:space="preserve">САЛЕМИ Даниэль </t>
  </si>
  <si>
    <t>03.11.2000</t>
  </si>
  <si>
    <t>ИВАНОВ Дмитрий</t>
  </si>
  <si>
    <t>Республика Чувашия</t>
  </si>
  <si>
    <t xml:space="preserve">ГОРЯЧЕВ Никита </t>
  </si>
  <si>
    <t xml:space="preserve">ИВАНИЩЕВ Дмитрий </t>
  </si>
  <si>
    <t>22.05.2001</t>
  </si>
  <si>
    <t xml:space="preserve">БЕЛОВ Илья </t>
  </si>
  <si>
    <t>ТАТАРКИН Дмитрий</t>
  </si>
  <si>
    <t xml:space="preserve">ПИЧУГИН Максим </t>
  </si>
  <si>
    <t>06.03.2001</t>
  </si>
  <si>
    <t xml:space="preserve">ДЬЯКОНОВ Александр </t>
  </si>
  <si>
    <t xml:space="preserve">ТЯПИН Владислав </t>
  </si>
  <si>
    <t>Шаршаринова Р.А.</t>
  </si>
  <si>
    <t xml:space="preserve">ПЕТРОВ Даниил </t>
  </si>
  <si>
    <t>12.09.2000</t>
  </si>
  <si>
    <t>Пегов П.Г.</t>
  </si>
  <si>
    <t xml:space="preserve">ЕЛИЗАРОВ Алексей </t>
  </si>
  <si>
    <t>Маркман Н.А., Кротов А.Р.</t>
  </si>
  <si>
    <t xml:space="preserve">ДВОРЯКОВ Ренат </t>
  </si>
  <si>
    <t>ШПИЛЕВ Владислав</t>
  </si>
  <si>
    <t>Республика Карелия</t>
  </si>
  <si>
    <t>Курбатов А.С., Ананьев Г.В.</t>
  </si>
  <si>
    <t xml:space="preserve">САЙФУТДИНОВ Ильнур </t>
  </si>
  <si>
    <t>Зиганшин Ф.Г.</t>
  </si>
  <si>
    <t xml:space="preserve">ФЕДЧЕНКО Феодор </t>
  </si>
  <si>
    <t>КЕДИЧ Павел</t>
  </si>
  <si>
    <t>СИПКО Иван</t>
  </si>
  <si>
    <t>РОДИОНОВ Кирилл</t>
  </si>
  <si>
    <t>Дементьев Д.Н.</t>
  </si>
  <si>
    <t xml:space="preserve">СЕДОВ Лев </t>
  </si>
  <si>
    <t>Пятышина А.В.</t>
  </si>
  <si>
    <t>БОРДИЯН Максим</t>
  </si>
  <si>
    <t xml:space="preserve">ПЕТРОВ Александр </t>
  </si>
  <si>
    <t>27.06.2000</t>
  </si>
  <si>
    <t xml:space="preserve">ФИЛЯКОВ Андрей </t>
  </si>
  <si>
    <t>30.07.1999</t>
  </si>
  <si>
    <t xml:space="preserve">БУСЫГИН Александр </t>
  </si>
  <si>
    <t xml:space="preserve">ФИЛИППОВ Никита </t>
  </si>
  <si>
    <t>20.12.1999</t>
  </si>
  <si>
    <t xml:space="preserve">КИСЕЛЕВ Денис </t>
  </si>
  <si>
    <t xml:space="preserve">АЛДОШКИН Даниил </t>
  </si>
  <si>
    <t>19.06.2001</t>
  </si>
  <si>
    <t xml:space="preserve">АНДРОНОВ Иван </t>
  </si>
  <si>
    <t>МАХАХЕЙ Роман</t>
  </si>
  <si>
    <t>ГАВРИЛИН Виктор</t>
  </si>
  <si>
    <t xml:space="preserve">ШИЛКИН Владислав </t>
  </si>
  <si>
    <t>07.10.1999</t>
  </si>
  <si>
    <t>Гришин В.В.</t>
  </si>
  <si>
    <t xml:space="preserve">ВОДИЧЕНКОВ Антон </t>
  </si>
  <si>
    <t>16.01.2000</t>
  </si>
  <si>
    <t>РОСЛЯКОВ Кирилл</t>
  </si>
  <si>
    <t xml:space="preserve">КУЛЫБА Андрей </t>
  </si>
  <si>
    <t xml:space="preserve">ШОТИН Никита </t>
  </si>
  <si>
    <t>09.09.1999</t>
  </si>
  <si>
    <t xml:space="preserve">РЕЗНИКОВ Петр </t>
  </si>
  <si>
    <t>12.07.1999</t>
  </si>
  <si>
    <t>ЖИБУРТОВИЧ Владислав</t>
  </si>
  <si>
    <t xml:space="preserve">МОНАХОВ Артем </t>
  </si>
  <si>
    <t>05.05.2000</t>
  </si>
  <si>
    <t xml:space="preserve">АЛЕКСЕЕВ Илья </t>
  </si>
  <si>
    <t>01.08.1999</t>
  </si>
  <si>
    <t xml:space="preserve">АРЕФЬЕВ Артем </t>
  </si>
  <si>
    <t>ГЮНГЕР Григорий</t>
  </si>
  <si>
    <t>12.02.2001</t>
  </si>
  <si>
    <t xml:space="preserve">БАРТЕНЕВ Тихон </t>
  </si>
  <si>
    <t>29.06.2001</t>
  </si>
  <si>
    <t xml:space="preserve">ГОЛУБЧИКОВ Даниил </t>
  </si>
  <si>
    <t>16.07.1999</t>
  </si>
  <si>
    <t>Казелина О.Н. 
Казелин А.С.</t>
  </si>
  <si>
    <t>Начало: 10:00</t>
  </si>
  <si>
    <t>t воздуха: + 14,3 °С</t>
  </si>
  <si>
    <t>Влажность: 42 %</t>
  </si>
  <si>
    <r>
      <t xml:space="preserve">t льда: - 6,4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</si>
  <si>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DQ</t>
  </si>
  <si>
    <t>Окончание: 10:40</t>
  </si>
  <si>
    <t>II юн.</t>
  </si>
  <si>
    <t>Начало: 11:45</t>
  </si>
  <si>
    <r>
      <t xml:space="preserve">t льда: - 6,3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</si>
  <si>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t воздуха: + 14,2 °С</t>
  </si>
  <si>
    <t>Влажность: 41 %</t>
  </si>
  <si>
    <t>Окончание: 12:20</t>
  </si>
  <si>
    <t>Начало:14:20</t>
  </si>
  <si>
    <r>
      <t xml:space="preserve">t льда: - 6,2 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</si>
  <si>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DNS</t>
  </si>
  <si>
    <t>Окончание:15:05</t>
  </si>
  <si>
    <t>DNF</t>
  </si>
  <si>
    <t>t воздуха: + 14,4 °С</t>
  </si>
  <si>
    <t>Начало: 16:40</t>
  </si>
  <si>
    <t>Окончание: 17:20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</si>
</sst>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Calibri"/>
      <family val="2"/>
    </font>
    <font>
      <b/>
      <sz val="17"/>
      <name val="CourierPS"/>
      <family val="3"/>
    </font>
    <font>
      <i/>
      <sz val="12"/>
      <name val="CourierPS"/>
      <family val="3"/>
    </font>
    <font>
      <sz val="16"/>
      <name val="CourierPS"/>
      <family val="3"/>
    </font>
    <font>
      <b/>
      <sz val="20"/>
      <name val="CourierPS"/>
      <family val="3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3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7" fontId="0" fillId="0" borderId="0" xfId="0" applyNumberFormat="1" applyBorder="1" applyAlignment="1">
      <alignment wrapText="1"/>
    </xf>
    <xf numFmtId="182" fontId="3" fillId="0" borderId="12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202" fontId="1" fillId="0" borderId="12" xfId="0" applyNumberFormat="1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justify" wrapText="1"/>
    </xf>
    <xf numFmtId="14" fontId="10" fillId="0" borderId="10" xfId="0" applyNumberFormat="1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vertical="justify"/>
    </xf>
    <xf numFmtId="0" fontId="12" fillId="0" borderId="10" xfId="0" applyFont="1" applyBorder="1" applyAlignment="1">
      <alignment horizontal="left" vertical="justify" wrapText="1"/>
    </xf>
    <xf numFmtId="183" fontId="10" fillId="0" borderId="10" xfId="0" applyNumberFormat="1" applyFont="1" applyBorder="1" applyAlignment="1">
      <alignment horizontal="left" vertical="justify" wrapText="1"/>
    </xf>
    <xf numFmtId="202" fontId="10" fillId="0" borderId="10" xfId="0" applyNumberFormat="1" applyFont="1" applyBorder="1" applyAlignment="1">
      <alignment horizontal="left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180" fontId="1" fillId="0" borderId="10" xfId="0" applyNumberFormat="1" applyFont="1" applyBorder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/>
    </xf>
    <xf numFmtId="0" fontId="4" fillId="0" borderId="10" xfId="0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left" vertical="justify" wrapText="1"/>
    </xf>
    <xf numFmtId="0" fontId="9" fillId="0" borderId="0" xfId="0" applyFont="1" applyAlignment="1">
      <alignment horizontal="left"/>
    </xf>
    <xf numFmtId="180" fontId="1" fillId="0" borderId="11" xfId="0" applyNumberFormat="1" applyFont="1" applyFill="1" applyBorder="1" applyAlignment="1">
      <alignment vertical="justify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5.emf" /><Relationship Id="rId4" Type="http://schemas.openxmlformats.org/officeDocument/2006/relationships/image" Target="../media/image13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10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0</xdr:row>
      <xdr:rowOff>438150</xdr:rowOff>
    </xdr:from>
    <xdr:to>
      <xdr:col>14</xdr:col>
      <xdr:colOff>466725</xdr:colOff>
      <xdr:row>2</xdr:row>
      <xdr:rowOff>66675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38150"/>
          <a:ext cx="1133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2</xdr:col>
      <xdr:colOff>504825</xdr:colOff>
      <xdr:row>2</xdr:row>
      <xdr:rowOff>66675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9100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8953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8953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2</xdr:row>
      <xdr:rowOff>381000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0" y="8953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0</xdr:row>
      <xdr:rowOff>333375</xdr:rowOff>
    </xdr:from>
    <xdr:to>
      <xdr:col>14</xdr:col>
      <xdr:colOff>447675</xdr:colOff>
      <xdr:row>2</xdr:row>
      <xdr:rowOff>38100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3337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371475</xdr:colOff>
      <xdr:row>2</xdr:row>
      <xdr:rowOff>57150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7810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72400" y="7810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19900" y="7905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0</xdr:row>
      <xdr:rowOff>409575</xdr:rowOff>
    </xdr:from>
    <xdr:to>
      <xdr:col>14</xdr:col>
      <xdr:colOff>466725</xdr:colOff>
      <xdr:row>2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095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409575</xdr:rowOff>
    </xdr:from>
    <xdr:to>
      <xdr:col>3</xdr:col>
      <xdr:colOff>28575</xdr:colOff>
      <xdr:row>2</xdr:row>
      <xdr:rowOff>38100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09575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5334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2</xdr:row>
      <xdr:rowOff>28575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5143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48475" y="5048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0</xdr:row>
      <xdr:rowOff>428625</xdr:rowOff>
    </xdr:from>
    <xdr:to>
      <xdr:col>14</xdr:col>
      <xdr:colOff>428625</xdr:colOff>
      <xdr:row>2</xdr:row>
      <xdr:rowOff>76200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28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466725</xdr:rowOff>
    </xdr:from>
    <xdr:to>
      <xdr:col>3</xdr:col>
      <xdr:colOff>85725</xdr:colOff>
      <xdr:row>2</xdr:row>
      <xdr:rowOff>104775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6725"/>
          <a:ext cx="1171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2</xdr:row>
      <xdr:rowOff>19050</xdr:rowOff>
    </xdr:from>
    <xdr:to>
      <xdr:col>20</xdr:col>
      <xdr:colOff>257175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9144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19050</xdr:rowOff>
    </xdr:from>
    <xdr:to>
      <xdr:col>18</xdr:col>
      <xdr:colOff>495300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9144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81800" y="89535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E90"/>
  <sheetViews>
    <sheetView view="pageBreakPreview" zoomScale="175" zoomScaleSheetLayoutView="175" workbookViewId="0" topLeftCell="A62">
      <selection activeCell="A76" sqref="A76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8.00390625" style="1" customWidth="1"/>
    <col min="4" max="4" width="24.8515625" style="1" customWidth="1"/>
    <col min="5" max="5" width="9.421875" style="1" hidden="1" customWidth="1"/>
    <col min="6" max="6" width="9.8515625" style="1" hidden="1" customWidth="1"/>
    <col min="7" max="7" width="8.140625" style="1" customWidth="1"/>
    <col min="8" max="8" width="21.7109375" style="1" customWidth="1"/>
    <col min="9" max="9" width="22.57421875" style="1" hidden="1" customWidth="1"/>
    <col min="10" max="10" width="15.7109375" style="1" hidden="1" customWidth="1"/>
    <col min="11" max="11" width="0.71875" style="1" hidden="1" customWidth="1"/>
    <col min="12" max="12" width="8.28125" style="1" customWidth="1"/>
    <col min="13" max="13" width="6.8515625" style="1" customWidth="1"/>
    <col min="14" max="14" width="6.00390625" style="1" customWidth="1"/>
    <col min="15" max="15" width="7.71093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" customHeight="1">
      <c r="A1" s="93" t="str">
        <f>N_sor1</f>
        <v>Всероссийские соревнования по конькобежному спорту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34.5" customHeight="1">
      <c r="A2" s="94" t="str">
        <f>N_sor2</f>
        <v>на призы ЗМС В.А. Муратова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36" customHeight="1" thickBot="1">
      <c r="A3" s="95" t="s">
        <v>19</v>
      </c>
      <c r="B3" s="95"/>
      <c r="C3" s="95"/>
      <c r="D3" s="95"/>
      <c r="E3" s="86"/>
      <c r="F3" s="86"/>
      <c r="G3" s="86"/>
      <c r="H3" s="86"/>
      <c r="I3" s="86"/>
      <c r="J3" s="96" t="str">
        <f>D_d1</f>
        <v>04 апреля 2015 г.</v>
      </c>
      <c r="K3" s="97"/>
      <c r="L3" s="97"/>
      <c r="M3" s="97"/>
      <c r="N3" s="97"/>
      <c r="O3" s="97"/>
    </row>
    <row r="4" spans="2:31" ht="21.75" customHeight="1" thickTop="1">
      <c r="B4" s="15"/>
      <c r="C4" s="92" t="str">
        <f>N_un</f>
        <v>Юноши среднего возраста</v>
      </c>
      <c r="D4" s="92"/>
      <c r="E4" s="92"/>
      <c r="F4" s="92"/>
      <c r="G4" s="92"/>
      <c r="H4" s="92"/>
      <c r="I4" s="92"/>
      <c r="J4" s="92"/>
      <c r="K4" s="15"/>
      <c r="L4" s="18" t="str">
        <f>const!C9</f>
        <v>500 метров</v>
      </c>
      <c r="M4" s="15"/>
      <c r="N4" s="15"/>
      <c r="O4" s="15"/>
      <c r="P4" s="3"/>
      <c r="Q4" s="4">
        <v>37.5</v>
      </c>
      <c r="R4" s="4"/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6.5" customHeight="1" thickBot="1">
      <c r="A5" s="57" t="s">
        <v>4</v>
      </c>
      <c r="B5" s="57" t="s">
        <v>0</v>
      </c>
      <c r="C5" s="57" t="s">
        <v>6</v>
      </c>
      <c r="D5" s="57" t="s">
        <v>2</v>
      </c>
      <c r="E5" s="57"/>
      <c r="F5" s="57" t="s">
        <v>1</v>
      </c>
      <c r="G5" s="57" t="s">
        <v>1</v>
      </c>
      <c r="H5" s="57" t="s">
        <v>29</v>
      </c>
      <c r="I5" s="57"/>
      <c r="J5" s="57" t="s">
        <v>7</v>
      </c>
      <c r="K5" s="57"/>
      <c r="L5" s="58" t="s">
        <v>3</v>
      </c>
      <c r="M5" s="58" t="s">
        <v>8</v>
      </c>
      <c r="N5" s="58" t="s">
        <v>10</v>
      </c>
      <c r="O5" s="57" t="s">
        <v>5</v>
      </c>
      <c r="P5" s="3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" customHeight="1" thickTop="1">
      <c r="A6" s="6">
        <v>1</v>
      </c>
      <c r="B6" s="24">
        <v>126</v>
      </c>
      <c r="C6" s="24" t="s">
        <v>46</v>
      </c>
      <c r="D6" s="30" t="s">
        <v>260</v>
      </c>
      <c r="E6" s="32" t="s">
        <v>84</v>
      </c>
      <c r="F6" s="31" t="s">
        <v>261</v>
      </c>
      <c r="G6" s="32" t="s">
        <v>155</v>
      </c>
      <c r="H6" s="27" t="s">
        <v>44</v>
      </c>
      <c r="I6" s="13" t="s">
        <v>262</v>
      </c>
      <c r="J6" s="13"/>
      <c r="K6" s="91"/>
      <c r="L6" s="83">
        <v>38.97</v>
      </c>
      <c r="M6" s="22">
        <f aca="true" t="shared" si="0" ref="M6:M37">L6</f>
        <v>38.97</v>
      </c>
      <c r="N6" s="60">
        <f>L6-L$6</f>
        <v>0</v>
      </c>
      <c r="O6" s="6" t="s">
        <v>155</v>
      </c>
      <c r="P6" s="3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" customHeight="1">
      <c r="A7" s="6">
        <v>2</v>
      </c>
      <c r="B7" s="7">
        <v>124</v>
      </c>
      <c r="C7" s="7" t="s">
        <v>41</v>
      </c>
      <c r="D7" s="16" t="s">
        <v>242</v>
      </c>
      <c r="E7" s="17" t="s">
        <v>84</v>
      </c>
      <c r="F7" s="26" t="s">
        <v>243</v>
      </c>
      <c r="G7" s="17" t="s">
        <v>155</v>
      </c>
      <c r="H7" s="13" t="s">
        <v>44</v>
      </c>
      <c r="I7" s="13" t="s">
        <v>222</v>
      </c>
      <c r="J7" s="13"/>
      <c r="K7" s="12"/>
      <c r="L7" s="84">
        <v>39.2</v>
      </c>
      <c r="M7" s="20">
        <f t="shared" si="0"/>
        <v>39.2</v>
      </c>
      <c r="N7" s="29">
        <f aca="true" t="shared" si="1" ref="N7:N70">L7-L$6</f>
        <v>0.23000000000000398</v>
      </c>
      <c r="O7" s="6" t="s">
        <v>155</v>
      </c>
      <c r="P7" s="3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3</v>
      </c>
      <c r="B8" s="7">
        <v>108</v>
      </c>
      <c r="C8" s="7" t="s">
        <v>41</v>
      </c>
      <c r="D8" s="16" t="s">
        <v>258</v>
      </c>
      <c r="E8" s="17" t="s">
        <v>84</v>
      </c>
      <c r="F8" s="26" t="s">
        <v>259</v>
      </c>
      <c r="G8" s="17" t="s">
        <v>155</v>
      </c>
      <c r="H8" s="13" t="s">
        <v>88</v>
      </c>
      <c r="I8" s="13" t="s">
        <v>185</v>
      </c>
      <c r="J8" s="13"/>
      <c r="K8" s="12"/>
      <c r="L8" s="84">
        <v>39.34</v>
      </c>
      <c r="M8" s="20">
        <f t="shared" si="0"/>
        <v>39.34</v>
      </c>
      <c r="N8" s="29">
        <f t="shared" si="1"/>
        <v>0.37000000000000455</v>
      </c>
      <c r="O8" s="6" t="s">
        <v>155</v>
      </c>
      <c r="P8" s="3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4</v>
      </c>
      <c r="B9" s="7">
        <v>130</v>
      </c>
      <c r="C9" s="7" t="s">
        <v>46</v>
      </c>
      <c r="D9" s="16" t="s">
        <v>250</v>
      </c>
      <c r="E9" s="17" t="s">
        <v>84</v>
      </c>
      <c r="F9" s="26">
        <v>36364</v>
      </c>
      <c r="G9" s="17" t="s">
        <v>155</v>
      </c>
      <c r="H9" s="13" t="s">
        <v>67</v>
      </c>
      <c r="I9" s="13" t="s">
        <v>162</v>
      </c>
      <c r="J9" s="13"/>
      <c r="K9" s="28"/>
      <c r="L9" s="84">
        <v>39.66</v>
      </c>
      <c r="M9" s="20">
        <f t="shared" si="0"/>
        <v>39.66</v>
      </c>
      <c r="N9" s="29">
        <f t="shared" si="1"/>
        <v>0.6899999999999977</v>
      </c>
      <c r="O9" s="6" t="s">
        <v>155</v>
      </c>
      <c r="P9" s="3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5</v>
      </c>
      <c r="B10" s="7">
        <v>150</v>
      </c>
      <c r="C10" s="7" t="s">
        <v>41</v>
      </c>
      <c r="D10" s="16" t="s">
        <v>184</v>
      </c>
      <c r="E10" s="17" t="s">
        <v>43</v>
      </c>
      <c r="F10" s="26">
        <v>37130</v>
      </c>
      <c r="G10" s="17" t="s">
        <v>155</v>
      </c>
      <c r="H10" s="13" t="s">
        <v>88</v>
      </c>
      <c r="I10" s="13" t="s">
        <v>185</v>
      </c>
      <c r="J10" s="13"/>
      <c r="K10" s="12"/>
      <c r="L10" s="84">
        <v>39.69</v>
      </c>
      <c r="M10" s="20">
        <f t="shared" si="0"/>
        <v>39.69</v>
      </c>
      <c r="N10" s="29">
        <f t="shared" si="1"/>
        <v>0.7199999999999989</v>
      </c>
      <c r="O10" s="6" t="s">
        <v>155</v>
      </c>
      <c r="P10" s="3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6</v>
      </c>
      <c r="B11" s="7">
        <v>125</v>
      </c>
      <c r="C11" s="7" t="s">
        <v>46</v>
      </c>
      <c r="D11" s="16" t="s">
        <v>246</v>
      </c>
      <c r="E11" s="17" t="s">
        <v>84</v>
      </c>
      <c r="F11" s="26" t="s">
        <v>247</v>
      </c>
      <c r="G11" s="17" t="s">
        <v>155</v>
      </c>
      <c r="H11" s="13" t="s">
        <v>44</v>
      </c>
      <c r="I11" s="13" t="s">
        <v>73</v>
      </c>
      <c r="J11" s="13"/>
      <c r="K11" s="28"/>
      <c r="L11" s="84">
        <v>39.72</v>
      </c>
      <c r="M11" s="20">
        <f t="shared" si="0"/>
        <v>39.72</v>
      </c>
      <c r="N11" s="29">
        <f t="shared" si="1"/>
        <v>0.75</v>
      </c>
      <c r="O11" s="6" t="s">
        <v>155</v>
      </c>
      <c r="P11" s="3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7</v>
      </c>
      <c r="B12" s="7">
        <v>138</v>
      </c>
      <c r="C12" s="7" t="s">
        <v>41</v>
      </c>
      <c r="D12" s="16" t="s">
        <v>245</v>
      </c>
      <c r="E12" s="17" t="s">
        <v>84</v>
      </c>
      <c r="F12" s="26">
        <v>36435</v>
      </c>
      <c r="G12" s="17" t="s">
        <v>122</v>
      </c>
      <c r="H12" s="13" t="s">
        <v>60</v>
      </c>
      <c r="I12" s="13" t="s">
        <v>178</v>
      </c>
      <c r="J12" s="13"/>
      <c r="K12" s="12"/>
      <c r="L12" s="84">
        <v>40.31</v>
      </c>
      <c r="M12" s="20">
        <f t="shared" si="0"/>
        <v>40.31</v>
      </c>
      <c r="N12" s="29">
        <f t="shared" si="1"/>
        <v>1.3400000000000034</v>
      </c>
      <c r="O12" s="6" t="s">
        <v>155</v>
      </c>
      <c r="P12" s="3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8</v>
      </c>
      <c r="B13" s="7">
        <v>117</v>
      </c>
      <c r="C13" s="7" t="s">
        <v>46</v>
      </c>
      <c r="D13" s="16" t="s">
        <v>239</v>
      </c>
      <c r="E13" s="17" t="s">
        <v>84</v>
      </c>
      <c r="F13" s="26" t="s">
        <v>240</v>
      </c>
      <c r="G13" s="17" t="s">
        <v>155</v>
      </c>
      <c r="H13" s="13" t="s">
        <v>44</v>
      </c>
      <c r="I13" s="13" t="s">
        <v>241</v>
      </c>
      <c r="J13" s="13"/>
      <c r="K13" s="28"/>
      <c r="L13" s="84">
        <v>40.34</v>
      </c>
      <c r="M13" s="20">
        <f t="shared" si="0"/>
        <v>40.34</v>
      </c>
      <c r="N13" s="29">
        <f t="shared" si="1"/>
        <v>1.3700000000000045</v>
      </c>
      <c r="O13" s="6" t="s">
        <v>155</v>
      </c>
      <c r="P13" s="3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9</v>
      </c>
      <c r="B14" s="7">
        <v>144</v>
      </c>
      <c r="C14" s="7" t="s">
        <v>46</v>
      </c>
      <c r="D14" s="16" t="s">
        <v>253</v>
      </c>
      <c r="E14" s="17" t="s">
        <v>84</v>
      </c>
      <c r="F14" s="26" t="s">
        <v>254</v>
      </c>
      <c r="G14" s="17" t="s">
        <v>155</v>
      </c>
      <c r="H14" s="13" t="s">
        <v>98</v>
      </c>
      <c r="I14" s="13" t="s">
        <v>99</v>
      </c>
      <c r="J14" s="13"/>
      <c r="K14" s="28"/>
      <c r="L14" s="84">
        <v>40.51</v>
      </c>
      <c r="M14" s="20">
        <f t="shared" si="0"/>
        <v>40.51</v>
      </c>
      <c r="N14" s="29">
        <f t="shared" si="1"/>
        <v>1.5399999999999991</v>
      </c>
      <c r="O14" s="6" t="s">
        <v>155</v>
      </c>
      <c r="P14" s="3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>
        <v>10</v>
      </c>
      <c r="B15" s="7">
        <v>103</v>
      </c>
      <c r="C15" s="7" t="s">
        <v>41</v>
      </c>
      <c r="D15" s="16" t="s">
        <v>255</v>
      </c>
      <c r="E15" s="17" t="s">
        <v>84</v>
      </c>
      <c r="F15" s="26">
        <v>36839</v>
      </c>
      <c r="G15" s="17" t="s">
        <v>155</v>
      </c>
      <c r="H15" s="13" t="s">
        <v>120</v>
      </c>
      <c r="I15" s="13" t="s">
        <v>123</v>
      </c>
      <c r="J15" s="13"/>
      <c r="K15" s="12"/>
      <c r="L15" s="84">
        <v>40.7</v>
      </c>
      <c r="M15" s="20">
        <f t="shared" si="0"/>
        <v>40.7</v>
      </c>
      <c r="N15" s="29">
        <f t="shared" si="1"/>
        <v>1.730000000000004</v>
      </c>
      <c r="O15" s="6" t="s">
        <v>155</v>
      </c>
      <c r="P15" s="3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6">
        <v>11</v>
      </c>
      <c r="B16" s="7">
        <v>113</v>
      </c>
      <c r="C16" s="7" t="s">
        <v>41</v>
      </c>
      <c r="D16" s="16" t="s">
        <v>251</v>
      </c>
      <c r="E16" s="17" t="s">
        <v>84</v>
      </c>
      <c r="F16" s="26" t="s">
        <v>252</v>
      </c>
      <c r="G16" s="17" t="s">
        <v>122</v>
      </c>
      <c r="H16" s="13" t="s">
        <v>44</v>
      </c>
      <c r="I16" s="13" t="s">
        <v>73</v>
      </c>
      <c r="J16" s="13"/>
      <c r="K16" s="12"/>
      <c r="L16" s="84">
        <v>40.75</v>
      </c>
      <c r="M16" s="20">
        <f t="shared" si="0"/>
        <v>40.75</v>
      </c>
      <c r="N16" s="29">
        <f t="shared" si="1"/>
        <v>1.7800000000000011</v>
      </c>
      <c r="O16" s="6" t="s">
        <v>155</v>
      </c>
      <c r="P16" s="3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5" customHeight="1">
      <c r="A17" s="6">
        <v>12</v>
      </c>
      <c r="B17" s="7">
        <v>131</v>
      </c>
      <c r="C17" s="7" t="s">
        <v>46</v>
      </c>
      <c r="D17" s="16" t="s">
        <v>237</v>
      </c>
      <c r="E17" s="17" t="s">
        <v>84</v>
      </c>
      <c r="F17" s="26">
        <v>36991</v>
      </c>
      <c r="G17" s="17" t="s">
        <v>122</v>
      </c>
      <c r="H17" s="13" t="s">
        <v>67</v>
      </c>
      <c r="I17" s="13" t="s">
        <v>162</v>
      </c>
      <c r="J17" s="13"/>
      <c r="K17" s="28"/>
      <c r="L17" s="84">
        <v>40.85</v>
      </c>
      <c r="M17" s="20">
        <f t="shared" si="0"/>
        <v>40.85</v>
      </c>
      <c r="N17" s="29">
        <f t="shared" si="1"/>
        <v>1.8800000000000026</v>
      </c>
      <c r="O17" s="6" t="s">
        <v>122</v>
      </c>
      <c r="P17" s="3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5" customHeight="1">
      <c r="A18" s="6">
        <v>13</v>
      </c>
      <c r="B18" s="7">
        <v>132</v>
      </c>
      <c r="C18" s="7" t="s">
        <v>41</v>
      </c>
      <c r="D18" s="16" t="s">
        <v>220</v>
      </c>
      <c r="E18" s="17" t="s">
        <v>84</v>
      </c>
      <c r="F18" s="26">
        <v>36466</v>
      </c>
      <c r="G18" s="17" t="s">
        <v>122</v>
      </c>
      <c r="H18" s="13" t="s">
        <v>67</v>
      </c>
      <c r="I18" s="13" t="s">
        <v>162</v>
      </c>
      <c r="J18" s="13"/>
      <c r="K18" s="12"/>
      <c r="L18" s="84">
        <v>41.69</v>
      </c>
      <c r="M18" s="20">
        <f t="shared" si="0"/>
        <v>41.69</v>
      </c>
      <c r="N18" s="29">
        <f t="shared" si="1"/>
        <v>2.719999999999999</v>
      </c>
      <c r="O18" s="6" t="s">
        <v>122</v>
      </c>
      <c r="P18" s="3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5" customHeight="1">
      <c r="A19" s="6">
        <v>14</v>
      </c>
      <c r="B19" s="7">
        <v>109</v>
      </c>
      <c r="C19" s="7" t="s">
        <v>46</v>
      </c>
      <c r="D19" s="16" t="s">
        <v>207</v>
      </c>
      <c r="E19" s="17" t="s">
        <v>84</v>
      </c>
      <c r="F19" s="26" t="s">
        <v>208</v>
      </c>
      <c r="G19" s="17" t="s">
        <v>122</v>
      </c>
      <c r="H19" s="13" t="s">
        <v>88</v>
      </c>
      <c r="I19" s="13" t="s">
        <v>209</v>
      </c>
      <c r="J19" s="13"/>
      <c r="K19" s="28"/>
      <c r="L19" s="84">
        <v>41.88</v>
      </c>
      <c r="M19" s="20">
        <f t="shared" si="0"/>
        <v>41.88</v>
      </c>
      <c r="N19" s="29">
        <f t="shared" si="1"/>
        <v>2.9100000000000037</v>
      </c>
      <c r="O19" s="6" t="s">
        <v>122</v>
      </c>
      <c r="P19" s="3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5" customHeight="1">
      <c r="A20" s="6">
        <v>15</v>
      </c>
      <c r="B20" s="7">
        <v>101</v>
      </c>
      <c r="C20" s="7" t="s">
        <v>41</v>
      </c>
      <c r="D20" s="16" t="s">
        <v>236</v>
      </c>
      <c r="E20" s="17" t="s">
        <v>84</v>
      </c>
      <c r="F20" s="26">
        <v>36237</v>
      </c>
      <c r="G20" s="17" t="s">
        <v>155</v>
      </c>
      <c r="H20" s="13" t="s">
        <v>106</v>
      </c>
      <c r="I20" s="13" t="s">
        <v>211</v>
      </c>
      <c r="J20" s="13"/>
      <c r="K20" s="12"/>
      <c r="L20" s="84">
        <v>42.05</v>
      </c>
      <c r="M20" s="20">
        <f t="shared" si="0"/>
        <v>42.05</v>
      </c>
      <c r="N20" s="29">
        <f t="shared" si="1"/>
        <v>3.0799999999999983</v>
      </c>
      <c r="O20" s="6" t="s">
        <v>122</v>
      </c>
      <c r="P20" s="3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5" customHeight="1">
      <c r="A21" s="6">
        <v>16</v>
      </c>
      <c r="B21" s="7">
        <v>146</v>
      </c>
      <c r="C21" s="7" t="s">
        <v>46</v>
      </c>
      <c r="D21" s="16" t="s">
        <v>192</v>
      </c>
      <c r="E21" s="17" t="s">
        <v>84</v>
      </c>
      <c r="F21" s="26">
        <v>36343</v>
      </c>
      <c r="G21" s="17" t="s">
        <v>122</v>
      </c>
      <c r="H21" s="13" t="s">
        <v>101</v>
      </c>
      <c r="I21" s="13" t="s">
        <v>102</v>
      </c>
      <c r="J21" s="13"/>
      <c r="K21" s="28"/>
      <c r="L21" s="84">
        <v>42.26</v>
      </c>
      <c r="M21" s="20">
        <f t="shared" si="0"/>
        <v>42.26</v>
      </c>
      <c r="N21" s="29">
        <f t="shared" si="1"/>
        <v>3.289999999999999</v>
      </c>
      <c r="O21" s="6" t="s">
        <v>122</v>
      </c>
      <c r="P21" s="3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5" customHeight="1">
      <c r="A22" s="6">
        <v>17</v>
      </c>
      <c r="B22" s="7">
        <v>134</v>
      </c>
      <c r="C22" s="7" t="s">
        <v>41</v>
      </c>
      <c r="D22" s="16" t="s">
        <v>213</v>
      </c>
      <c r="E22" s="17" t="s">
        <v>84</v>
      </c>
      <c r="F22" s="26">
        <v>36346</v>
      </c>
      <c r="G22" s="17" t="s">
        <v>122</v>
      </c>
      <c r="H22" s="13" t="s">
        <v>214</v>
      </c>
      <c r="I22" s="13" t="s">
        <v>215</v>
      </c>
      <c r="J22" s="13"/>
      <c r="K22" s="12"/>
      <c r="L22" s="84">
        <v>42.43</v>
      </c>
      <c r="M22" s="20">
        <f t="shared" si="0"/>
        <v>42.43</v>
      </c>
      <c r="N22" s="29">
        <f t="shared" si="1"/>
        <v>3.460000000000001</v>
      </c>
      <c r="O22" s="6" t="s">
        <v>122</v>
      </c>
      <c r="P22" s="3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5" customHeight="1">
      <c r="A23" s="6">
        <v>18</v>
      </c>
      <c r="B23" s="7">
        <v>128</v>
      </c>
      <c r="C23" s="7" t="s">
        <v>46</v>
      </c>
      <c r="D23" s="16" t="s">
        <v>225</v>
      </c>
      <c r="E23" s="17" t="s">
        <v>84</v>
      </c>
      <c r="F23" s="26">
        <v>36381</v>
      </c>
      <c r="G23" s="17" t="s">
        <v>105</v>
      </c>
      <c r="H23" s="13" t="s">
        <v>44</v>
      </c>
      <c r="I23" s="13" t="s">
        <v>224</v>
      </c>
      <c r="J23" s="13"/>
      <c r="K23" s="28"/>
      <c r="L23" s="84">
        <v>42.55</v>
      </c>
      <c r="M23" s="20">
        <f t="shared" si="0"/>
        <v>42.55</v>
      </c>
      <c r="N23" s="29">
        <f t="shared" si="1"/>
        <v>3.5799999999999983</v>
      </c>
      <c r="O23" s="6" t="s">
        <v>122</v>
      </c>
      <c r="P23" s="3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5" customHeight="1">
      <c r="A24" s="6">
        <v>19</v>
      </c>
      <c r="B24" s="7">
        <v>111</v>
      </c>
      <c r="C24" s="7" t="s">
        <v>46</v>
      </c>
      <c r="D24" s="16" t="s">
        <v>234</v>
      </c>
      <c r="E24" s="17" t="s">
        <v>84</v>
      </c>
      <c r="F24" s="26" t="s">
        <v>235</v>
      </c>
      <c r="G24" s="17" t="s">
        <v>122</v>
      </c>
      <c r="H24" s="13" t="s">
        <v>44</v>
      </c>
      <c r="I24" s="13" t="s">
        <v>73</v>
      </c>
      <c r="J24" s="13"/>
      <c r="K24" s="28"/>
      <c r="L24" s="84">
        <v>42.64</v>
      </c>
      <c r="M24" s="20">
        <f t="shared" si="0"/>
        <v>42.64</v>
      </c>
      <c r="N24" s="29">
        <f t="shared" si="1"/>
        <v>3.6700000000000017</v>
      </c>
      <c r="O24" s="6" t="s">
        <v>122</v>
      </c>
      <c r="P24" s="3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5" customHeight="1">
      <c r="A25" s="6">
        <v>20</v>
      </c>
      <c r="B25" s="7">
        <v>120</v>
      </c>
      <c r="C25" s="7" t="s">
        <v>46</v>
      </c>
      <c r="D25" s="16" t="s">
        <v>244</v>
      </c>
      <c r="E25" s="17" t="s">
        <v>43</v>
      </c>
      <c r="F25" s="26">
        <v>37241</v>
      </c>
      <c r="G25" s="17" t="s">
        <v>122</v>
      </c>
      <c r="H25" s="13" t="s">
        <v>44</v>
      </c>
      <c r="I25" s="13" t="s">
        <v>222</v>
      </c>
      <c r="J25" s="13"/>
      <c r="K25" s="28"/>
      <c r="L25" s="84">
        <v>42.7</v>
      </c>
      <c r="M25" s="20">
        <f t="shared" si="0"/>
        <v>42.7</v>
      </c>
      <c r="N25" s="29">
        <f t="shared" si="1"/>
        <v>3.730000000000004</v>
      </c>
      <c r="O25" s="6" t="s">
        <v>122</v>
      </c>
      <c r="P25" s="3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5" customHeight="1">
      <c r="A26" s="6">
        <v>21</v>
      </c>
      <c r="B26" s="7">
        <v>116</v>
      </c>
      <c r="C26" s="7" t="s">
        <v>41</v>
      </c>
      <c r="D26" s="16" t="s">
        <v>226</v>
      </c>
      <c r="E26" s="17" t="s">
        <v>84</v>
      </c>
      <c r="F26" s="26" t="s">
        <v>227</v>
      </c>
      <c r="G26" s="17" t="s">
        <v>105</v>
      </c>
      <c r="H26" s="13" t="s">
        <v>44</v>
      </c>
      <c r="I26" s="13" t="s">
        <v>45</v>
      </c>
      <c r="J26" s="13"/>
      <c r="K26" s="12"/>
      <c r="L26" s="84">
        <v>42.82</v>
      </c>
      <c r="M26" s="20">
        <f t="shared" si="0"/>
        <v>42.82</v>
      </c>
      <c r="N26" s="29">
        <f t="shared" si="1"/>
        <v>3.8500000000000014</v>
      </c>
      <c r="O26" s="6" t="s">
        <v>122</v>
      </c>
      <c r="P26" s="3"/>
      <c r="Q26" s="19"/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5" customHeight="1">
      <c r="A27" s="6">
        <v>22</v>
      </c>
      <c r="B27" s="7">
        <v>133</v>
      </c>
      <c r="C27" s="7" t="s">
        <v>46</v>
      </c>
      <c r="D27" s="16" t="s">
        <v>219</v>
      </c>
      <c r="E27" s="17" t="s">
        <v>84</v>
      </c>
      <c r="F27" s="26">
        <v>36695</v>
      </c>
      <c r="G27" s="17" t="s">
        <v>105</v>
      </c>
      <c r="H27" s="13" t="s">
        <v>67</v>
      </c>
      <c r="I27" s="13" t="s">
        <v>162</v>
      </c>
      <c r="J27" s="13"/>
      <c r="K27" s="28"/>
      <c r="L27" s="84">
        <v>42.85</v>
      </c>
      <c r="M27" s="20">
        <f t="shared" si="0"/>
        <v>42.85</v>
      </c>
      <c r="N27" s="29">
        <f t="shared" si="1"/>
        <v>3.8800000000000026</v>
      </c>
      <c r="O27" s="6" t="s">
        <v>122</v>
      </c>
      <c r="P27" s="3"/>
      <c r="Q27" s="19"/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5" customHeight="1">
      <c r="A28" s="6">
        <v>23</v>
      </c>
      <c r="B28" s="7">
        <v>119</v>
      </c>
      <c r="C28" s="7" t="s">
        <v>41</v>
      </c>
      <c r="D28" s="16" t="s">
        <v>238</v>
      </c>
      <c r="E28" s="17" t="s">
        <v>84</v>
      </c>
      <c r="F28" s="26">
        <v>36909</v>
      </c>
      <c r="G28" s="17" t="s">
        <v>122</v>
      </c>
      <c r="H28" s="13" t="s">
        <v>44</v>
      </c>
      <c r="I28" s="13" t="s">
        <v>222</v>
      </c>
      <c r="J28" s="13"/>
      <c r="K28" s="12"/>
      <c r="L28" s="84">
        <v>43.07</v>
      </c>
      <c r="M28" s="20">
        <f t="shared" si="0"/>
        <v>43.07</v>
      </c>
      <c r="N28" s="29">
        <f t="shared" si="1"/>
        <v>4.100000000000001</v>
      </c>
      <c r="O28" s="6" t="s">
        <v>122</v>
      </c>
      <c r="P28" s="3"/>
      <c r="Q28" s="19"/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5" customHeight="1">
      <c r="A29" s="6">
        <v>24</v>
      </c>
      <c r="B29" s="7">
        <v>127</v>
      </c>
      <c r="C29" s="7" t="s">
        <v>41</v>
      </c>
      <c r="D29" s="16" t="s">
        <v>223</v>
      </c>
      <c r="E29" s="17" t="s">
        <v>84</v>
      </c>
      <c r="F29" s="26">
        <v>37244</v>
      </c>
      <c r="G29" s="17" t="s">
        <v>122</v>
      </c>
      <c r="H29" s="13" t="s">
        <v>44</v>
      </c>
      <c r="I29" s="13" t="s">
        <v>224</v>
      </c>
      <c r="J29" s="13"/>
      <c r="K29" s="12"/>
      <c r="L29" s="84">
        <v>43.26</v>
      </c>
      <c r="M29" s="20">
        <f t="shared" si="0"/>
        <v>43.26</v>
      </c>
      <c r="N29" s="29">
        <f t="shared" si="1"/>
        <v>4.289999999999999</v>
      </c>
      <c r="O29" s="6" t="s">
        <v>122</v>
      </c>
      <c r="P29" s="3"/>
      <c r="Q29" s="19"/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5" customHeight="1">
      <c r="A30" s="6">
        <v>25</v>
      </c>
      <c r="B30" s="7">
        <v>164</v>
      </c>
      <c r="C30" s="7" t="s">
        <v>46</v>
      </c>
      <c r="D30" s="16" t="s">
        <v>186</v>
      </c>
      <c r="E30" s="17" t="s">
        <v>43</v>
      </c>
      <c r="F30" s="26">
        <v>37206</v>
      </c>
      <c r="G30" s="17" t="s">
        <v>105</v>
      </c>
      <c r="H30" s="13" t="s">
        <v>60</v>
      </c>
      <c r="I30" s="13" t="s">
        <v>64</v>
      </c>
      <c r="J30" s="13"/>
      <c r="K30" s="28"/>
      <c r="L30" s="84">
        <v>43.38</v>
      </c>
      <c r="M30" s="20">
        <f t="shared" si="0"/>
        <v>43.38</v>
      </c>
      <c r="N30" s="29">
        <f t="shared" si="1"/>
        <v>4.410000000000004</v>
      </c>
      <c r="O30" s="6" t="s">
        <v>122</v>
      </c>
      <c r="P30" s="3"/>
      <c r="Q30" s="19"/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5" customHeight="1">
      <c r="A31" s="6">
        <v>26</v>
      </c>
      <c r="B31" s="7">
        <v>122</v>
      </c>
      <c r="C31" s="7" t="s">
        <v>46</v>
      </c>
      <c r="D31" s="16" t="s">
        <v>231</v>
      </c>
      <c r="E31" s="17" t="s">
        <v>84</v>
      </c>
      <c r="F31" s="26" t="s">
        <v>232</v>
      </c>
      <c r="G31" s="17" t="s">
        <v>122</v>
      </c>
      <c r="H31" s="13" t="s">
        <v>44</v>
      </c>
      <c r="I31" s="13" t="s">
        <v>45</v>
      </c>
      <c r="J31" s="13"/>
      <c r="K31" s="28"/>
      <c r="L31" s="84">
        <v>43.54</v>
      </c>
      <c r="M31" s="20">
        <f t="shared" si="0"/>
        <v>43.54</v>
      </c>
      <c r="N31" s="29">
        <f t="shared" si="1"/>
        <v>4.57</v>
      </c>
      <c r="O31" s="6" t="s">
        <v>105</v>
      </c>
      <c r="P31" s="3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5" customHeight="1">
      <c r="A32" s="6">
        <v>27</v>
      </c>
      <c r="B32" s="7">
        <v>110</v>
      </c>
      <c r="C32" s="7" t="s">
        <v>41</v>
      </c>
      <c r="D32" s="16" t="s">
        <v>202</v>
      </c>
      <c r="E32" s="17" t="s">
        <v>84</v>
      </c>
      <c r="F32" s="26" t="s">
        <v>203</v>
      </c>
      <c r="G32" s="17" t="s">
        <v>49</v>
      </c>
      <c r="H32" s="13" t="s">
        <v>88</v>
      </c>
      <c r="I32" s="13" t="s">
        <v>117</v>
      </c>
      <c r="J32" s="13"/>
      <c r="K32" s="12"/>
      <c r="L32" s="84">
        <v>43.65</v>
      </c>
      <c r="M32" s="20">
        <f t="shared" si="0"/>
        <v>43.65</v>
      </c>
      <c r="N32" s="29">
        <f t="shared" si="1"/>
        <v>4.68</v>
      </c>
      <c r="O32" s="6" t="s">
        <v>105</v>
      </c>
      <c r="P32" s="3"/>
      <c r="Q32" s="19"/>
      <c r="R32" s="19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5" customHeight="1">
      <c r="A33" s="6">
        <v>28</v>
      </c>
      <c r="B33" s="7">
        <v>102</v>
      </c>
      <c r="C33" s="7" t="s">
        <v>41</v>
      </c>
      <c r="D33" s="16" t="s">
        <v>210</v>
      </c>
      <c r="E33" s="17" t="s">
        <v>84</v>
      </c>
      <c r="F33" s="26">
        <v>36837</v>
      </c>
      <c r="G33" s="17" t="s">
        <v>122</v>
      </c>
      <c r="H33" s="13" t="s">
        <v>106</v>
      </c>
      <c r="I33" s="13" t="s">
        <v>211</v>
      </c>
      <c r="J33" s="13"/>
      <c r="K33" s="12"/>
      <c r="L33" s="84">
        <v>43.69</v>
      </c>
      <c r="M33" s="20">
        <f t="shared" si="0"/>
        <v>43.69</v>
      </c>
      <c r="N33" s="29">
        <f t="shared" si="1"/>
        <v>4.719999999999999</v>
      </c>
      <c r="O33" s="6" t="s">
        <v>105</v>
      </c>
      <c r="P33" s="3"/>
      <c r="Q33" s="19"/>
      <c r="R33" s="19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5" customHeight="1">
      <c r="A34" s="6">
        <v>29</v>
      </c>
      <c r="B34" s="7">
        <v>114</v>
      </c>
      <c r="C34" s="7" t="s">
        <v>41</v>
      </c>
      <c r="D34" s="16" t="s">
        <v>233</v>
      </c>
      <c r="E34" s="17" t="s">
        <v>84</v>
      </c>
      <c r="F34" s="26">
        <v>36706</v>
      </c>
      <c r="G34" s="17" t="s">
        <v>105</v>
      </c>
      <c r="H34" s="13" t="s">
        <v>44</v>
      </c>
      <c r="I34" s="13" t="s">
        <v>73</v>
      </c>
      <c r="J34" s="13"/>
      <c r="K34" s="12"/>
      <c r="L34" s="84">
        <v>43.85</v>
      </c>
      <c r="M34" s="20">
        <f t="shared" si="0"/>
        <v>43.85</v>
      </c>
      <c r="N34" s="29">
        <f t="shared" si="1"/>
        <v>4.880000000000003</v>
      </c>
      <c r="O34" s="6" t="s">
        <v>105</v>
      </c>
      <c r="P34" s="3"/>
      <c r="Q34" s="19"/>
      <c r="R34" s="19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5" customHeight="1">
      <c r="A35" s="6">
        <v>30</v>
      </c>
      <c r="B35" s="7">
        <v>112</v>
      </c>
      <c r="C35" s="7" t="s">
        <v>46</v>
      </c>
      <c r="D35" s="16" t="s">
        <v>204</v>
      </c>
      <c r="E35" s="17" t="s">
        <v>84</v>
      </c>
      <c r="F35" s="26">
        <v>36577</v>
      </c>
      <c r="G35" s="17" t="s">
        <v>105</v>
      </c>
      <c r="H35" s="13" t="s">
        <v>44</v>
      </c>
      <c r="I35" s="13" t="s">
        <v>73</v>
      </c>
      <c r="J35" s="13"/>
      <c r="K35" s="28"/>
      <c r="L35" s="84">
        <v>43.95</v>
      </c>
      <c r="M35" s="20">
        <f t="shared" si="0"/>
        <v>43.95</v>
      </c>
      <c r="N35" s="29">
        <f t="shared" si="1"/>
        <v>4.980000000000004</v>
      </c>
      <c r="O35" s="6" t="s">
        <v>105</v>
      </c>
      <c r="P35" s="3"/>
      <c r="Q35" s="19"/>
      <c r="R35" s="19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5" customHeight="1">
      <c r="A36" s="6">
        <v>31</v>
      </c>
      <c r="B36" s="7">
        <v>118</v>
      </c>
      <c r="C36" s="7" t="s">
        <v>46</v>
      </c>
      <c r="D36" s="16" t="s">
        <v>221</v>
      </c>
      <c r="E36" s="17" t="s">
        <v>84</v>
      </c>
      <c r="F36" s="26">
        <v>36680</v>
      </c>
      <c r="G36" s="17" t="s">
        <v>105</v>
      </c>
      <c r="H36" s="13" t="s">
        <v>44</v>
      </c>
      <c r="I36" s="13" t="s">
        <v>222</v>
      </c>
      <c r="J36" s="13"/>
      <c r="K36" s="28"/>
      <c r="L36" s="84">
        <v>44.14</v>
      </c>
      <c r="M36" s="20">
        <f t="shared" si="0"/>
        <v>44.14</v>
      </c>
      <c r="N36" s="29">
        <f t="shared" si="1"/>
        <v>5.170000000000002</v>
      </c>
      <c r="O36" s="6" t="s">
        <v>105</v>
      </c>
      <c r="P36" s="3"/>
      <c r="Q36" s="19"/>
      <c r="R36" s="19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5" customHeight="1">
      <c r="A37" s="6">
        <v>32</v>
      </c>
      <c r="B37" s="7">
        <v>104</v>
      </c>
      <c r="C37" s="7" t="s">
        <v>46</v>
      </c>
      <c r="D37" s="16" t="s">
        <v>212</v>
      </c>
      <c r="E37" s="17" t="s">
        <v>84</v>
      </c>
      <c r="F37" s="26">
        <v>36657</v>
      </c>
      <c r="G37" s="17" t="s">
        <v>105</v>
      </c>
      <c r="H37" s="13" t="s">
        <v>120</v>
      </c>
      <c r="I37" s="13" t="s">
        <v>206</v>
      </c>
      <c r="J37" s="13"/>
      <c r="K37" s="28"/>
      <c r="L37" s="84">
        <v>44.17</v>
      </c>
      <c r="M37" s="20">
        <f t="shared" si="0"/>
        <v>44.17</v>
      </c>
      <c r="N37" s="29">
        <f t="shared" si="1"/>
        <v>5.200000000000003</v>
      </c>
      <c r="O37" s="6" t="s">
        <v>105</v>
      </c>
      <c r="P37" s="3"/>
      <c r="Q37" s="19"/>
      <c r="R37" s="19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5" customHeight="1">
      <c r="A38" s="6">
        <v>33</v>
      </c>
      <c r="B38" s="7">
        <v>139</v>
      </c>
      <c r="C38" s="7" t="s">
        <v>41</v>
      </c>
      <c r="D38" s="16" t="s">
        <v>230</v>
      </c>
      <c r="E38" s="17" t="s">
        <v>84</v>
      </c>
      <c r="F38" s="26">
        <v>36922</v>
      </c>
      <c r="G38" s="17" t="s">
        <v>105</v>
      </c>
      <c r="H38" s="13" t="s">
        <v>60</v>
      </c>
      <c r="I38" s="13" t="s">
        <v>178</v>
      </c>
      <c r="J38" s="13"/>
      <c r="K38" s="12"/>
      <c r="L38" s="84">
        <v>44.3</v>
      </c>
      <c r="M38" s="20">
        <f aca="true" t="shared" si="2" ref="M38:M69">L38</f>
        <v>44.3</v>
      </c>
      <c r="N38" s="29">
        <f t="shared" si="1"/>
        <v>5.329999999999998</v>
      </c>
      <c r="O38" s="6" t="s">
        <v>105</v>
      </c>
      <c r="P38" s="3"/>
      <c r="Q38" s="19"/>
      <c r="R38" s="19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5" customHeight="1">
      <c r="A39" s="6">
        <v>34</v>
      </c>
      <c r="B39" s="7">
        <v>123</v>
      </c>
      <c r="C39" s="7" t="s">
        <v>46</v>
      </c>
      <c r="D39" s="16" t="s">
        <v>228</v>
      </c>
      <c r="E39" s="17" t="s">
        <v>84</v>
      </c>
      <c r="F39" s="26" t="s">
        <v>229</v>
      </c>
      <c r="G39" s="17" t="s">
        <v>122</v>
      </c>
      <c r="H39" s="13" t="s">
        <v>44</v>
      </c>
      <c r="I39" s="13" t="s">
        <v>45</v>
      </c>
      <c r="J39" s="13"/>
      <c r="K39" s="28"/>
      <c r="L39" s="84">
        <v>44.71</v>
      </c>
      <c r="M39" s="20">
        <f t="shared" si="2"/>
        <v>44.71</v>
      </c>
      <c r="N39" s="29">
        <f t="shared" si="1"/>
        <v>5.740000000000002</v>
      </c>
      <c r="O39" s="6" t="s">
        <v>105</v>
      </c>
      <c r="P39" s="3"/>
      <c r="Q39" s="19"/>
      <c r="R39" s="19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31" ht="15" customHeight="1">
      <c r="A40" s="6">
        <v>35</v>
      </c>
      <c r="B40" s="7">
        <v>136</v>
      </c>
      <c r="C40" s="7" t="s">
        <v>46</v>
      </c>
      <c r="D40" s="16" t="s">
        <v>216</v>
      </c>
      <c r="E40" s="17" t="s">
        <v>84</v>
      </c>
      <c r="F40" s="26">
        <v>36491</v>
      </c>
      <c r="G40" s="17" t="s">
        <v>105</v>
      </c>
      <c r="H40" s="13" t="s">
        <v>91</v>
      </c>
      <c r="I40" s="13" t="s">
        <v>217</v>
      </c>
      <c r="J40" s="13"/>
      <c r="K40" s="28"/>
      <c r="L40" s="84">
        <v>44.86</v>
      </c>
      <c r="M40" s="20">
        <f t="shared" si="2"/>
        <v>44.86</v>
      </c>
      <c r="N40" s="29">
        <f t="shared" si="1"/>
        <v>5.890000000000001</v>
      </c>
      <c r="O40" s="6" t="s">
        <v>105</v>
      </c>
      <c r="P40" s="3"/>
      <c r="Q40" s="19"/>
      <c r="R40" s="19"/>
      <c r="S40" s="4"/>
      <c r="T40" s="4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</row>
    <row r="41" spans="1:31" ht="15" customHeight="1">
      <c r="A41" s="6">
        <v>36</v>
      </c>
      <c r="B41" s="7">
        <v>147</v>
      </c>
      <c r="C41" s="7" t="s">
        <v>41</v>
      </c>
      <c r="D41" s="16" t="s">
        <v>187</v>
      </c>
      <c r="E41" s="17" t="s">
        <v>84</v>
      </c>
      <c r="F41" s="26">
        <v>36577</v>
      </c>
      <c r="G41" s="17" t="s">
        <v>49</v>
      </c>
      <c r="H41" s="13" t="s">
        <v>101</v>
      </c>
      <c r="I41" s="13" t="s">
        <v>102</v>
      </c>
      <c r="J41" s="13"/>
      <c r="K41" s="12"/>
      <c r="L41" s="84">
        <v>44.91</v>
      </c>
      <c r="M41" s="20">
        <f t="shared" si="2"/>
        <v>44.91</v>
      </c>
      <c r="N41" s="29">
        <f t="shared" si="1"/>
        <v>5.939999999999998</v>
      </c>
      <c r="O41" s="6" t="s">
        <v>105</v>
      </c>
      <c r="P41" s="3"/>
      <c r="Q41" s="19"/>
      <c r="R41" s="19"/>
      <c r="S41" s="4"/>
      <c r="T41" s="4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</row>
    <row r="42" spans="1:31" ht="15" customHeight="1">
      <c r="A42" s="6">
        <v>37</v>
      </c>
      <c r="B42" s="7">
        <v>158</v>
      </c>
      <c r="C42" s="7" t="s">
        <v>41</v>
      </c>
      <c r="D42" s="16" t="s">
        <v>182</v>
      </c>
      <c r="E42" s="17" t="s">
        <v>43</v>
      </c>
      <c r="F42" s="26">
        <v>37580</v>
      </c>
      <c r="G42" s="17" t="s">
        <v>105</v>
      </c>
      <c r="H42" s="13" t="s">
        <v>44</v>
      </c>
      <c r="I42" s="13" t="s">
        <v>53</v>
      </c>
      <c r="J42" s="13"/>
      <c r="K42" s="12"/>
      <c r="L42" s="84">
        <v>45.15</v>
      </c>
      <c r="M42" s="20">
        <f t="shared" si="2"/>
        <v>45.15</v>
      </c>
      <c r="N42" s="29">
        <f t="shared" si="1"/>
        <v>6.18</v>
      </c>
      <c r="O42" s="6" t="s">
        <v>105</v>
      </c>
      <c r="P42" s="3"/>
      <c r="Q42" s="19"/>
      <c r="R42" s="19"/>
      <c r="S42" s="4"/>
      <c r="T42" s="4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</row>
    <row r="43" spans="1:31" ht="15" customHeight="1">
      <c r="A43" s="6">
        <v>38</v>
      </c>
      <c r="B43" s="7">
        <v>106</v>
      </c>
      <c r="C43" s="7" t="s">
        <v>41</v>
      </c>
      <c r="D43" s="16" t="s">
        <v>205</v>
      </c>
      <c r="E43" s="17" t="s">
        <v>84</v>
      </c>
      <c r="F43" s="26">
        <v>37111</v>
      </c>
      <c r="G43" s="17" t="s">
        <v>105</v>
      </c>
      <c r="H43" s="13" t="s">
        <v>120</v>
      </c>
      <c r="I43" s="13" t="s">
        <v>206</v>
      </c>
      <c r="J43" s="13"/>
      <c r="K43" s="12"/>
      <c r="L43" s="84">
        <v>45.34</v>
      </c>
      <c r="M43" s="20">
        <f t="shared" si="2"/>
        <v>45.34</v>
      </c>
      <c r="N43" s="29">
        <f t="shared" si="1"/>
        <v>6.3700000000000045</v>
      </c>
      <c r="O43" s="6" t="s">
        <v>105</v>
      </c>
      <c r="P43" s="3"/>
      <c r="Q43" s="19"/>
      <c r="R43" s="19"/>
      <c r="S43" s="4"/>
      <c r="T43" s="4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</row>
    <row r="44" spans="1:31" ht="15" customHeight="1">
      <c r="A44" s="6">
        <v>39</v>
      </c>
      <c r="B44" s="7">
        <v>159</v>
      </c>
      <c r="C44" s="7" t="s">
        <v>41</v>
      </c>
      <c r="D44" s="16" t="s">
        <v>180</v>
      </c>
      <c r="E44" s="17" t="s">
        <v>43</v>
      </c>
      <c r="F44" s="26">
        <v>37754</v>
      </c>
      <c r="G44" s="17" t="s">
        <v>105</v>
      </c>
      <c r="H44" s="13" t="s">
        <v>44</v>
      </c>
      <c r="I44" s="13" t="s">
        <v>73</v>
      </c>
      <c r="J44" s="13"/>
      <c r="K44" s="12"/>
      <c r="L44" s="84">
        <v>45.54</v>
      </c>
      <c r="M44" s="20">
        <f t="shared" si="2"/>
        <v>45.54</v>
      </c>
      <c r="N44" s="29">
        <f t="shared" si="1"/>
        <v>6.57</v>
      </c>
      <c r="O44" s="6" t="s">
        <v>105</v>
      </c>
      <c r="P44" s="3"/>
      <c r="Q44" s="19"/>
      <c r="R44" s="19"/>
      <c r="S44" s="4"/>
      <c r="T44" s="4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</row>
    <row r="45" spans="1:31" ht="15" customHeight="1">
      <c r="A45" s="6">
        <v>40</v>
      </c>
      <c r="B45" s="7">
        <v>140</v>
      </c>
      <c r="C45" s="7" t="s">
        <v>41</v>
      </c>
      <c r="D45" s="16" t="s">
        <v>197</v>
      </c>
      <c r="E45" s="17" t="s">
        <v>84</v>
      </c>
      <c r="F45" s="26">
        <v>36591</v>
      </c>
      <c r="G45" s="17" t="s">
        <v>105</v>
      </c>
      <c r="H45" s="13" t="s">
        <v>60</v>
      </c>
      <c r="I45" s="13" t="s">
        <v>169</v>
      </c>
      <c r="J45" s="13"/>
      <c r="K45" s="12"/>
      <c r="L45" s="84">
        <v>45.62</v>
      </c>
      <c r="M45" s="20">
        <f t="shared" si="2"/>
        <v>45.62</v>
      </c>
      <c r="N45" s="29">
        <f t="shared" si="1"/>
        <v>6.649999999999999</v>
      </c>
      <c r="O45" s="6" t="s">
        <v>105</v>
      </c>
      <c r="P45" s="3"/>
      <c r="Q45" s="19"/>
      <c r="R45" s="19"/>
      <c r="S45" s="4"/>
      <c r="T45" s="4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</row>
    <row r="46" spans="1:31" ht="15" customHeight="1">
      <c r="A46" s="6">
        <v>41</v>
      </c>
      <c r="B46" s="7">
        <v>141</v>
      </c>
      <c r="C46" s="7" t="s">
        <v>41</v>
      </c>
      <c r="D46" s="16" t="s">
        <v>191</v>
      </c>
      <c r="E46" s="17" t="s">
        <v>84</v>
      </c>
      <c r="F46" s="26">
        <v>36379</v>
      </c>
      <c r="G46" s="17"/>
      <c r="H46" s="13" t="s">
        <v>76</v>
      </c>
      <c r="I46" s="13" t="s">
        <v>85</v>
      </c>
      <c r="J46" s="13"/>
      <c r="K46" s="12"/>
      <c r="L46" s="84">
        <v>45.81</v>
      </c>
      <c r="M46" s="20">
        <f t="shared" si="2"/>
        <v>45.81</v>
      </c>
      <c r="N46" s="29">
        <f t="shared" si="1"/>
        <v>6.840000000000003</v>
      </c>
      <c r="O46" s="6" t="s">
        <v>105</v>
      </c>
      <c r="P46" s="3"/>
      <c r="Q46" s="19"/>
      <c r="R46" s="19"/>
      <c r="S46" s="4"/>
      <c r="T46" s="4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</row>
    <row r="47" spans="1:31" ht="15" customHeight="1">
      <c r="A47" s="6">
        <v>42</v>
      </c>
      <c r="B47" s="7">
        <v>160</v>
      </c>
      <c r="C47" s="7" t="s">
        <v>46</v>
      </c>
      <c r="D47" s="16" t="s">
        <v>174</v>
      </c>
      <c r="E47" s="17" t="s">
        <v>43</v>
      </c>
      <c r="F47" s="26">
        <v>37659</v>
      </c>
      <c r="G47" s="17" t="s">
        <v>49</v>
      </c>
      <c r="H47" s="13" t="s">
        <v>44</v>
      </c>
      <c r="I47" s="13" t="s">
        <v>73</v>
      </c>
      <c r="J47" s="13"/>
      <c r="K47" s="28"/>
      <c r="L47" s="84">
        <v>45.82</v>
      </c>
      <c r="M47" s="20">
        <f t="shared" si="2"/>
        <v>45.82</v>
      </c>
      <c r="N47" s="29">
        <f t="shared" si="1"/>
        <v>6.850000000000001</v>
      </c>
      <c r="O47" s="6" t="s">
        <v>105</v>
      </c>
      <c r="P47" s="3"/>
      <c r="Q47" s="19"/>
      <c r="R47" s="19"/>
      <c r="S47" s="4"/>
      <c r="T47" s="4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</row>
    <row r="48" spans="1:31" ht="15" customHeight="1">
      <c r="A48" s="6">
        <v>43</v>
      </c>
      <c r="B48" s="7">
        <v>165</v>
      </c>
      <c r="C48" s="7" t="s">
        <v>46</v>
      </c>
      <c r="D48" s="16" t="s">
        <v>183</v>
      </c>
      <c r="E48" s="17" t="s">
        <v>43</v>
      </c>
      <c r="F48" s="26">
        <v>37111</v>
      </c>
      <c r="G48" s="17" t="s">
        <v>105</v>
      </c>
      <c r="H48" s="13" t="s">
        <v>60</v>
      </c>
      <c r="I48" s="13" t="s">
        <v>178</v>
      </c>
      <c r="J48" s="13"/>
      <c r="K48" s="28"/>
      <c r="L48" s="84">
        <v>46.19</v>
      </c>
      <c r="M48" s="20">
        <f t="shared" si="2"/>
        <v>46.19</v>
      </c>
      <c r="N48" s="29">
        <f t="shared" si="1"/>
        <v>7.219999999999999</v>
      </c>
      <c r="O48" s="6" t="s">
        <v>105</v>
      </c>
      <c r="P48" s="3"/>
      <c r="Q48" s="19"/>
      <c r="R48" s="19"/>
      <c r="S48" s="4"/>
      <c r="T48" s="4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</row>
    <row r="49" spans="1:31" ht="15" customHeight="1">
      <c r="A49" s="6">
        <v>44</v>
      </c>
      <c r="B49" s="7">
        <v>162</v>
      </c>
      <c r="C49" s="7" t="s">
        <v>41</v>
      </c>
      <c r="D49" s="16" t="s">
        <v>175</v>
      </c>
      <c r="E49" s="17" t="s">
        <v>43</v>
      </c>
      <c r="F49" s="26">
        <v>37159</v>
      </c>
      <c r="G49" s="17" t="s">
        <v>105</v>
      </c>
      <c r="H49" s="13" t="s">
        <v>44</v>
      </c>
      <c r="I49" s="13" t="s">
        <v>73</v>
      </c>
      <c r="J49" s="13"/>
      <c r="K49" s="12"/>
      <c r="L49" s="84">
        <v>46.2</v>
      </c>
      <c r="M49" s="20">
        <f t="shared" si="2"/>
        <v>46.2</v>
      </c>
      <c r="N49" s="29">
        <f t="shared" si="1"/>
        <v>7.230000000000004</v>
      </c>
      <c r="O49" s="6" t="s">
        <v>105</v>
      </c>
      <c r="P49" s="3"/>
      <c r="Q49" s="19"/>
      <c r="R49" s="19"/>
      <c r="S49" s="4"/>
      <c r="T49" s="4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</row>
    <row r="50" spans="1:31" ht="15" customHeight="1">
      <c r="A50" s="6">
        <v>45</v>
      </c>
      <c r="B50" s="7">
        <v>171</v>
      </c>
      <c r="C50" s="7" t="s">
        <v>41</v>
      </c>
      <c r="D50" s="16" t="s">
        <v>173</v>
      </c>
      <c r="E50" s="17" t="s">
        <v>43</v>
      </c>
      <c r="F50" s="26">
        <v>37386</v>
      </c>
      <c r="G50" s="17" t="s">
        <v>105</v>
      </c>
      <c r="H50" s="13" t="s">
        <v>76</v>
      </c>
      <c r="I50" s="13" t="s">
        <v>77</v>
      </c>
      <c r="J50" s="13"/>
      <c r="K50" s="12"/>
      <c r="L50" s="84">
        <v>46.65</v>
      </c>
      <c r="M50" s="20">
        <f t="shared" si="2"/>
        <v>46.65</v>
      </c>
      <c r="N50" s="29">
        <f t="shared" si="1"/>
        <v>7.68</v>
      </c>
      <c r="O50" s="6" t="s">
        <v>49</v>
      </c>
      <c r="P50" s="3"/>
      <c r="Q50" s="19"/>
      <c r="R50" s="19"/>
      <c r="S50" s="4"/>
      <c r="T50" s="4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</row>
    <row r="51" spans="1:31" ht="15" customHeight="1">
      <c r="A51" s="6">
        <v>46</v>
      </c>
      <c r="B51" s="7">
        <v>145</v>
      </c>
      <c r="C51" s="7" t="s">
        <v>41</v>
      </c>
      <c r="D51" s="16" t="s">
        <v>189</v>
      </c>
      <c r="E51" s="17" t="s">
        <v>84</v>
      </c>
      <c r="F51" s="26">
        <v>37335</v>
      </c>
      <c r="G51" s="17" t="s">
        <v>49</v>
      </c>
      <c r="H51" s="13" t="s">
        <v>98</v>
      </c>
      <c r="I51" s="13" t="s">
        <v>99</v>
      </c>
      <c r="J51" s="13"/>
      <c r="K51" s="12"/>
      <c r="L51" s="84">
        <v>47.15</v>
      </c>
      <c r="M51" s="20">
        <f t="shared" si="2"/>
        <v>47.15</v>
      </c>
      <c r="N51" s="29">
        <f t="shared" si="1"/>
        <v>8.18</v>
      </c>
      <c r="O51" s="6" t="s">
        <v>49</v>
      </c>
      <c r="P51" s="3"/>
      <c r="Q51" s="19"/>
      <c r="R51" s="19"/>
      <c r="S51" s="4"/>
      <c r="T51" s="4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</row>
    <row r="52" spans="1:31" ht="15" customHeight="1">
      <c r="A52" s="6">
        <v>47</v>
      </c>
      <c r="B52" s="7">
        <v>105</v>
      </c>
      <c r="C52" s="7" t="s">
        <v>41</v>
      </c>
      <c r="D52" s="16" t="s">
        <v>200</v>
      </c>
      <c r="E52" s="17" t="s">
        <v>84</v>
      </c>
      <c r="F52" s="26">
        <v>36720</v>
      </c>
      <c r="G52" s="17" t="s">
        <v>49</v>
      </c>
      <c r="H52" s="13" t="s">
        <v>120</v>
      </c>
      <c r="I52" s="13" t="s">
        <v>121</v>
      </c>
      <c r="J52" s="13"/>
      <c r="K52" s="12"/>
      <c r="L52" s="84">
        <v>47.22</v>
      </c>
      <c r="M52" s="20">
        <f t="shared" si="2"/>
        <v>47.22</v>
      </c>
      <c r="N52" s="29">
        <f t="shared" si="1"/>
        <v>8.25</v>
      </c>
      <c r="O52" s="6" t="s">
        <v>49</v>
      </c>
      <c r="P52" s="3"/>
      <c r="Q52" s="19"/>
      <c r="R52" s="19"/>
      <c r="S52" s="4"/>
      <c r="T52" s="4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</row>
    <row r="53" spans="1:31" ht="15" customHeight="1">
      <c r="A53" s="6">
        <v>48</v>
      </c>
      <c r="B53" s="7">
        <v>166</v>
      </c>
      <c r="C53" s="7" t="s">
        <v>46</v>
      </c>
      <c r="D53" s="16" t="s">
        <v>181</v>
      </c>
      <c r="E53" s="17" t="s">
        <v>43</v>
      </c>
      <c r="F53" s="26">
        <v>37446</v>
      </c>
      <c r="G53" s="17" t="s">
        <v>105</v>
      </c>
      <c r="H53" s="13" t="s">
        <v>60</v>
      </c>
      <c r="I53" s="13" t="s">
        <v>64</v>
      </c>
      <c r="J53" s="13"/>
      <c r="K53" s="28"/>
      <c r="L53" s="84">
        <v>47.49</v>
      </c>
      <c r="M53" s="20">
        <f t="shared" si="2"/>
        <v>47.49</v>
      </c>
      <c r="N53" s="29">
        <f t="shared" si="1"/>
        <v>8.520000000000003</v>
      </c>
      <c r="O53" s="6" t="s">
        <v>49</v>
      </c>
      <c r="P53" s="3"/>
      <c r="Q53" s="19"/>
      <c r="R53" s="19"/>
      <c r="S53" s="4"/>
      <c r="T53" s="4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</row>
    <row r="54" spans="1:31" ht="15" customHeight="1">
      <c r="A54" s="6">
        <v>49</v>
      </c>
      <c r="B54" s="7">
        <v>142</v>
      </c>
      <c r="C54" s="7" t="s">
        <v>46</v>
      </c>
      <c r="D54" s="16" t="s">
        <v>198</v>
      </c>
      <c r="E54" s="17" t="s">
        <v>84</v>
      </c>
      <c r="F54" s="26" t="s">
        <v>199</v>
      </c>
      <c r="G54" s="17" t="s">
        <v>49</v>
      </c>
      <c r="H54" s="13" t="s">
        <v>98</v>
      </c>
      <c r="I54" s="13" t="s">
        <v>99</v>
      </c>
      <c r="J54" s="13"/>
      <c r="K54" s="28"/>
      <c r="L54" s="84">
        <v>47.87</v>
      </c>
      <c r="M54" s="20">
        <f t="shared" si="2"/>
        <v>47.87</v>
      </c>
      <c r="N54" s="29">
        <f t="shared" si="1"/>
        <v>8.899999999999999</v>
      </c>
      <c r="O54" s="6" t="s">
        <v>49</v>
      </c>
      <c r="P54" s="3"/>
      <c r="Q54" s="19"/>
      <c r="R54" s="19"/>
      <c r="S54" s="4"/>
      <c r="T54" s="4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</row>
    <row r="55" spans="1:31" ht="15" customHeight="1">
      <c r="A55" s="6">
        <v>50</v>
      </c>
      <c r="B55" s="7">
        <v>151</v>
      </c>
      <c r="C55" s="7" t="s">
        <v>46</v>
      </c>
      <c r="D55" s="16" t="s">
        <v>167</v>
      </c>
      <c r="E55" s="17" t="s">
        <v>43</v>
      </c>
      <c r="F55" s="26">
        <v>37315</v>
      </c>
      <c r="G55" s="17" t="s">
        <v>49</v>
      </c>
      <c r="H55" s="13" t="s">
        <v>44</v>
      </c>
      <c r="I55" s="13" t="s">
        <v>73</v>
      </c>
      <c r="J55" s="13"/>
      <c r="K55" s="28"/>
      <c r="L55" s="84">
        <v>48.12</v>
      </c>
      <c r="M55" s="20">
        <f t="shared" si="2"/>
        <v>48.12</v>
      </c>
      <c r="N55" s="29">
        <f t="shared" si="1"/>
        <v>9.149999999999999</v>
      </c>
      <c r="O55" s="6" t="s">
        <v>49</v>
      </c>
      <c r="P55" s="3"/>
      <c r="Q55" s="19"/>
      <c r="R55" s="19"/>
      <c r="S55" s="4"/>
      <c r="T55" s="4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</row>
    <row r="56" spans="1:31" ht="15" customHeight="1">
      <c r="A56" s="6">
        <v>51</v>
      </c>
      <c r="B56" s="7">
        <v>161</v>
      </c>
      <c r="C56" s="7" t="s">
        <v>41</v>
      </c>
      <c r="D56" s="16" t="s">
        <v>171</v>
      </c>
      <c r="E56" s="17" t="s">
        <v>43</v>
      </c>
      <c r="F56" s="26">
        <v>37474</v>
      </c>
      <c r="G56" s="17" t="s">
        <v>49</v>
      </c>
      <c r="H56" s="13" t="s">
        <v>44</v>
      </c>
      <c r="I56" s="13" t="s">
        <v>73</v>
      </c>
      <c r="J56" s="13"/>
      <c r="K56" s="12"/>
      <c r="L56" s="84">
        <v>48.22</v>
      </c>
      <c r="M56" s="20">
        <f t="shared" si="2"/>
        <v>48.22</v>
      </c>
      <c r="N56" s="29">
        <f t="shared" si="1"/>
        <v>9.25</v>
      </c>
      <c r="O56" s="6" t="s">
        <v>49</v>
      </c>
      <c r="P56" s="3"/>
      <c r="Q56" s="19"/>
      <c r="R56" s="19"/>
      <c r="S56" s="4"/>
      <c r="T56" s="4"/>
      <c r="U56" s="4"/>
      <c r="V56" s="4"/>
      <c r="W56" s="7"/>
      <c r="X56" s="4"/>
      <c r="Y56" s="4"/>
      <c r="Z56" s="4"/>
      <c r="AA56" s="4"/>
      <c r="AB56" s="4"/>
      <c r="AC56" s="4"/>
      <c r="AD56" s="4"/>
      <c r="AE56" s="4"/>
    </row>
    <row r="57" spans="1:31" ht="15" customHeight="1">
      <c r="A57" s="6">
        <v>52</v>
      </c>
      <c r="B57" s="7">
        <v>156</v>
      </c>
      <c r="C57" s="7" t="s">
        <v>46</v>
      </c>
      <c r="D57" s="16" t="s">
        <v>179</v>
      </c>
      <c r="E57" s="17" t="s">
        <v>43</v>
      </c>
      <c r="F57" s="26">
        <v>37473</v>
      </c>
      <c r="G57" s="17" t="s">
        <v>49</v>
      </c>
      <c r="H57" s="13" t="s">
        <v>44</v>
      </c>
      <c r="I57" s="13" t="s">
        <v>73</v>
      </c>
      <c r="J57" s="13"/>
      <c r="K57" s="28"/>
      <c r="L57" s="84">
        <v>48.28</v>
      </c>
      <c r="M57" s="20">
        <f t="shared" si="2"/>
        <v>48.28</v>
      </c>
      <c r="N57" s="29">
        <f t="shared" si="1"/>
        <v>9.310000000000002</v>
      </c>
      <c r="O57" s="6" t="s">
        <v>49</v>
      </c>
      <c r="P57" s="3"/>
      <c r="Q57" s="19"/>
      <c r="R57" s="19"/>
      <c r="S57" s="4"/>
      <c r="T57" s="4"/>
      <c r="U57" s="4"/>
      <c r="V57" s="4"/>
      <c r="W57" s="7"/>
      <c r="X57" s="4"/>
      <c r="Y57" s="4"/>
      <c r="Z57" s="4"/>
      <c r="AA57" s="4"/>
      <c r="AB57" s="4"/>
      <c r="AC57" s="4"/>
      <c r="AD57" s="4"/>
      <c r="AE57" s="4"/>
    </row>
    <row r="58" spans="1:31" ht="15" customHeight="1">
      <c r="A58" s="6">
        <v>53</v>
      </c>
      <c r="B58" s="7">
        <v>148</v>
      </c>
      <c r="C58" s="7" t="s">
        <v>46</v>
      </c>
      <c r="D58" s="16" t="s">
        <v>188</v>
      </c>
      <c r="E58" s="17" t="s">
        <v>43</v>
      </c>
      <c r="F58" s="26">
        <v>37237</v>
      </c>
      <c r="G58" s="17" t="s">
        <v>55</v>
      </c>
      <c r="H58" s="13" t="s">
        <v>101</v>
      </c>
      <c r="I58" s="13" t="s">
        <v>102</v>
      </c>
      <c r="J58" s="13"/>
      <c r="K58" s="28"/>
      <c r="L58" s="84">
        <v>48.59</v>
      </c>
      <c r="M58" s="20">
        <f t="shared" si="2"/>
        <v>48.59</v>
      </c>
      <c r="N58" s="29">
        <f t="shared" si="1"/>
        <v>9.620000000000005</v>
      </c>
      <c r="O58" s="6" t="s">
        <v>49</v>
      </c>
      <c r="P58" s="3"/>
      <c r="Q58" s="19"/>
      <c r="R58" s="19"/>
      <c r="S58" s="4"/>
      <c r="T58" s="4"/>
      <c r="U58" s="4"/>
      <c r="V58" s="4"/>
      <c r="W58" s="7"/>
      <c r="X58" s="4"/>
      <c r="Y58" s="4"/>
      <c r="Z58" s="4"/>
      <c r="AA58" s="4"/>
      <c r="AB58" s="4"/>
      <c r="AC58" s="4"/>
      <c r="AD58" s="4"/>
      <c r="AE58" s="4"/>
    </row>
    <row r="59" spans="1:31" ht="15" customHeight="1">
      <c r="A59" s="6">
        <v>54</v>
      </c>
      <c r="B59" s="7">
        <v>143</v>
      </c>
      <c r="C59" s="7" t="s">
        <v>41</v>
      </c>
      <c r="D59" s="16" t="s">
        <v>193</v>
      </c>
      <c r="E59" s="17" t="s">
        <v>84</v>
      </c>
      <c r="F59" s="26" t="s">
        <v>194</v>
      </c>
      <c r="G59" s="17" t="s">
        <v>49</v>
      </c>
      <c r="H59" s="13" t="s">
        <v>98</v>
      </c>
      <c r="I59" s="13" t="s">
        <v>99</v>
      </c>
      <c r="J59" s="13"/>
      <c r="K59" s="12"/>
      <c r="L59" s="84">
        <v>48.87</v>
      </c>
      <c r="M59" s="20">
        <f t="shared" si="2"/>
        <v>48.87</v>
      </c>
      <c r="N59" s="29">
        <f t="shared" si="1"/>
        <v>9.899999999999999</v>
      </c>
      <c r="O59" s="6" t="s">
        <v>49</v>
      </c>
      <c r="P59" s="3"/>
      <c r="Q59" s="19"/>
      <c r="R59" s="19"/>
      <c r="S59" s="4"/>
      <c r="T59" s="4"/>
      <c r="U59" s="4"/>
      <c r="V59" s="4"/>
      <c r="W59" s="7"/>
      <c r="X59" s="4"/>
      <c r="Y59" s="4"/>
      <c r="Z59" s="4"/>
      <c r="AA59" s="4"/>
      <c r="AB59" s="4"/>
      <c r="AC59" s="4"/>
      <c r="AD59" s="4"/>
      <c r="AE59" s="4"/>
    </row>
    <row r="60" spans="1:31" ht="15" customHeight="1">
      <c r="A60" s="6">
        <v>55</v>
      </c>
      <c r="B60" s="7">
        <v>137</v>
      </c>
      <c r="C60" s="7" t="s">
        <v>46</v>
      </c>
      <c r="D60" s="16" t="s">
        <v>195</v>
      </c>
      <c r="E60" s="17" t="s">
        <v>43</v>
      </c>
      <c r="F60" s="26">
        <v>37168</v>
      </c>
      <c r="G60" s="17"/>
      <c r="H60" s="13" t="s">
        <v>196</v>
      </c>
      <c r="I60" s="13"/>
      <c r="J60" s="13"/>
      <c r="K60" s="28"/>
      <c r="L60" s="84">
        <v>49.02</v>
      </c>
      <c r="M60" s="20">
        <f t="shared" si="2"/>
        <v>49.02</v>
      </c>
      <c r="N60" s="29">
        <f t="shared" si="1"/>
        <v>10.050000000000004</v>
      </c>
      <c r="O60" s="6" t="s">
        <v>49</v>
      </c>
      <c r="P60" s="3"/>
      <c r="Q60" s="19"/>
      <c r="R60" s="19"/>
      <c r="S60" s="4"/>
      <c r="T60" s="4"/>
      <c r="U60" s="4"/>
      <c r="V60" s="4"/>
      <c r="W60" s="7"/>
      <c r="X60" s="4"/>
      <c r="Y60" s="4"/>
      <c r="Z60" s="4"/>
      <c r="AA60" s="4"/>
      <c r="AB60" s="4"/>
      <c r="AC60" s="4"/>
      <c r="AD60" s="4"/>
      <c r="AE60" s="4"/>
    </row>
    <row r="61" spans="1:31" ht="15" customHeight="1">
      <c r="A61" s="6">
        <v>56</v>
      </c>
      <c r="B61" s="7">
        <v>152</v>
      </c>
      <c r="C61" s="7" t="s">
        <v>41</v>
      </c>
      <c r="D61" s="16" t="s">
        <v>163</v>
      </c>
      <c r="E61" s="17" t="s">
        <v>43</v>
      </c>
      <c r="F61" s="26">
        <v>37242</v>
      </c>
      <c r="G61" s="17" t="s">
        <v>49</v>
      </c>
      <c r="H61" s="13" t="s">
        <v>44</v>
      </c>
      <c r="I61" s="13" t="s">
        <v>73</v>
      </c>
      <c r="J61" s="13"/>
      <c r="K61" s="12"/>
      <c r="L61" s="84">
        <v>49.18</v>
      </c>
      <c r="M61" s="20">
        <f t="shared" si="2"/>
        <v>49.18</v>
      </c>
      <c r="N61" s="29">
        <f t="shared" si="1"/>
        <v>10.21</v>
      </c>
      <c r="O61" s="6" t="s">
        <v>49</v>
      </c>
      <c r="P61" s="3"/>
      <c r="Q61" s="19"/>
      <c r="R61" s="19"/>
      <c r="S61" s="4"/>
      <c r="T61" s="4"/>
      <c r="U61" s="4"/>
      <c r="V61" s="4"/>
      <c r="W61" s="7"/>
      <c r="X61" s="4"/>
      <c r="Y61" s="4"/>
      <c r="Z61" s="4"/>
      <c r="AA61" s="4"/>
      <c r="AB61" s="4"/>
      <c r="AC61" s="4"/>
      <c r="AD61" s="4"/>
      <c r="AE61" s="4"/>
    </row>
    <row r="62" spans="1:31" ht="15" customHeight="1">
      <c r="A62" s="6">
        <v>57</v>
      </c>
      <c r="B62" s="7">
        <v>163</v>
      </c>
      <c r="C62" s="7" t="s">
        <v>46</v>
      </c>
      <c r="D62" s="16" t="s">
        <v>161</v>
      </c>
      <c r="E62" s="17" t="s">
        <v>43</v>
      </c>
      <c r="F62" s="26">
        <v>37171</v>
      </c>
      <c r="G62" s="17" t="s">
        <v>49</v>
      </c>
      <c r="H62" s="13" t="s">
        <v>67</v>
      </c>
      <c r="I62" s="13" t="s">
        <v>162</v>
      </c>
      <c r="J62" s="13"/>
      <c r="K62" s="28"/>
      <c r="L62" s="84">
        <v>49.35</v>
      </c>
      <c r="M62" s="20">
        <f t="shared" si="2"/>
        <v>49.35</v>
      </c>
      <c r="N62" s="29">
        <f t="shared" si="1"/>
        <v>10.380000000000003</v>
      </c>
      <c r="O62" s="6" t="s">
        <v>49</v>
      </c>
      <c r="P62" s="3"/>
      <c r="Q62" s="19"/>
      <c r="R62" s="19"/>
      <c r="S62" s="4"/>
      <c r="T62" s="4"/>
      <c r="U62" s="4"/>
      <c r="V62" s="4"/>
      <c r="W62" s="7"/>
      <c r="X62" s="4"/>
      <c r="Y62" s="4"/>
      <c r="Z62" s="4"/>
      <c r="AA62" s="4"/>
      <c r="AB62" s="4"/>
      <c r="AC62" s="4"/>
      <c r="AD62" s="4"/>
      <c r="AE62" s="4"/>
    </row>
    <row r="63" spans="1:31" ht="15" customHeight="1">
      <c r="A63" s="6">
        <v>58</v>
      </c>
      <c r="B63" s="7">
        <v>157</v>
      </c>
      <c r="C63" s="7" t="s">
        <v>46</v>
      </c>
      <c r="D63" s="16" t="s">
        <v>170</v>
      </c>
      <c r="E63" s="17" t="s">
        <v>43</v>
      </c>
      <c r="F63" s="26">
        <v>37194</v>
      </c>
      <c r="G63" s="17" t="s">
        <v>49</v>
      </c>
      <c r="H63" s="13" t="s">
        <v>44</v>
      </c>
      <c r="I63" s="13" t="s">
        <v>45</v>
      </c>
      <c r="J63" s="13"/>
      <c r="K63" s="28"/>
      <c r="L63" s="84">
        <v>49.63</v>
      </c>
      <c r="M63" s="20">
        <f t="shared" si="2"/>
        <v>49.63</v>
      </c>
      <c r="N63" s="29">
        <f t="shared" si="1"/>
        <v>10.660000000000004</v>
      </c>
      <c r="O63" s="6" t="s">
        <v>49</v>
      </c>
      <c r="P63" s="3"/>
      <c r="Q63" s="19"/>
      <c r="R63" s="19"/>
      <c r="S63" s="4"/>
      <c r="T63" s="4"/>
      <c r="U63" s="4"/>
      <c r="V63" s="4"/>
      <c r="W63" s="7"/>
      <c r="X63" s="4"/>
      <c r="Y63" s="4"/>
      <c r="Z63" s="4"/>
      <c r="AA63" s="4"/>
      <c r="AB63" s="4"/>
      <c r="AC63" s="4"/>
      <c r="AD63" s="4"/>
      <c r="AE63" s="4"/>
    </row>
    <row r="64" spans="1:31" ht="15" customHeight="1">
      <c r="A64" s="6">
        <v>59</v>
      </c>
      <c r="B64" s="7">
        <v>167</v>
      </c>
      <c r="C64" s="7" t="s">
        <v>41</v>
      </c>
      <c r="D64" s="16" t="s">
        <v>177</v>
      </c>
      <c r="E64" s="17" t="s">
        <v>43</v>
      </c>
      <c r="F64" s="26">
        <v>37325</v>
      </c>
      <c r="G64" s="17" t="s">
        <v>105</v>
      </c>
      <c r="H64" s="13" t="s">
        <v>60</v>
      </c>
      <c r="I64" s="13" t="s">
        <v>178</v>
      </c>
      <c r="J64" s="13"/>
      <c r="K64" s="12"/>
      <c r="L64" s="84">
        <v>50.34</v>
      </c>
      <c r="M64" s="20">
        <f t="shared" si="2"/>
        <v>50.34</v>
      </c>
      <c r="N64" s="29">
        <f t="shared" si="1"/>
        <v>11.370000000000005</v>
      </c>
      <c r="O64" s="6" t="s">
        <v>55</v>
      </c>
      <c r="P64" s="3"/>
      <c r="Q64" s="19"/>
      <c r="R64" s="19"/>
      <c r="S64" s="4"/>
      <c r="T64" s="4"/>
      <c r="U64" s="4"/>
      <c r="V64" s="4"/>
      <c r="W64" s="7"/>
      <c r="X64" s="4"/>
      <c r="Y64" s="4"/>
      <c r="Z64" s="4"/>
      <c r="AA64" s="4"/>
      <c r="AB64" s="4"/>
      <c r="AC64" s="4"/>
      <c r="AD64" s="4"/>
      <c r="AE64" s="4"/>
    </row>
    <row r="65" spans="1:31" ht="15" customHeight="1">
      <c r="A65" s="6">
        <v>60</v>
      </c>
      <c r="B65" s="7">
        <v>172</v>
      </c>
      <c r="C65" s="7" t="s">
        <v>41</v>
      </c>
      <c r="D65" s="16" t="s">
        <v>165</v>
      </c>
      <c r="E65" s="17" t="s">
        <v>43</v>
      </c>
      <c r="F65" s="26">
        <v>37506</v>
      </c>
      <c r="G65" s="17" t="s">
        <v>166</v>
      </c>
      <c r="H65" s="13" t="s">
        <v>56</v>
      </c>
      <c r="I65" s="13" t="s">
        <v>57</v>
      </c>
      <c r="J65" s="13"/>
      <c r="K65" s="12"/>
      <c r="L65" s="84">
        <v>50.75</v>
      </c>
      <c r="M65" s="20">
        <f t="shared" si="2"/>
        <v>50.75</v>
      </c>
      <c r="N65" s="29">
        <f t="shared" si="1"/>
        <v>11.780000000000001</v>
      </c>
      <c r="O65" s="6" t="s">
        <v>55</v>
      </c>
      <c r="P65" s="3"/>
      <c r="Q65" s="19"/>
      <c r="R65" s="19"/>
      <c r="S65" s="4"/>
      <c r="T65" s="4"/>
      <c r="U65" s="4"/>
      <c r="V65" s="4"/>
      <c r="W65" s="7"/>
      <c r="X65" s="4"/>
      <c r="Y65" s="4"/>
      <c r="Z65" s="4"/>
      <c r="AA65" s="4"/>
      <c r="AB65" s="4"/>
      <c r="AC65" s="4"/>
      <c r="AD65" s="4"/>
      <c r="AE65" s="4"/>
    </row>
    <row r="66" spans="1:31" ht="15" customHeight="1">
      <c r="A66" s="6">
        <v>61</v>
      </c>
      <c r="B66" s="7">
        <v>149</v>
      </c>
      <c r="C66" s="7" t="s">
        <v>46</v>
      </c>
      <c r="D66" s="16" t="s">
        <v>190</v>
      </c>
      <c r="E66" s="17" t="s">
        <v>84</v>
      </c>
      <c r="F66" s="26">
        <v>37059</v>
      </c>
      <c r="G66" s="17" t="s">
        <v>49</v>
      </c>
      <c r="H66" s="13" t="s">
        <v>56</v>
      </c>
      <c r="I66" s="13" t="s">
        <v>57</v>
      </c>
      <c r="J66" s="13"/>
      <c r="K66" s="28"/>
      <c r="L66" s="84">
        <v>50.94</v>
      </c>
      <c r="M66" s="20">
        <f t="shared" si="2"/>
        <v>50.94</v>
      </c>
      <c r="N66" s="29">
        <f t="shared" si="1"/>
        <v>11.969999999999999</v>
      </c>
      <c r="O66" s="6" t="s">
        <v>55</v>
      </c>
      <c r="P66" s="3"/>
      <c r="Q66" s="19"/>
      <c r="R66" s="19"/>
      <c r="S66" s="4"/>
      <c r="T66" s="4"/>
      <c r="U66" s="4"/>
      <c r="V66" s="4"/>
      <c r="W66" s="7"/>
      <c r="X66" s="4"/>
      <c r="Y66" s="4"/>
      <c r="Z66" s="4"/>
      <c r="AA66" s="4"/>
      <c r="AB66" s="4"/>
      <c r="AC66" s="4"/>
      <c r="AD66" s="4"/>
      <c r="AE66" s="4"/>
    </row>
    <row r="67" spans="1:31" ht="15" customHeight="1">
      <c r="A67" s="6">
        <v>62</v>
      </c>
      <c r="B67" s="7">
        <v>135</v>
      </c>
      <c r="C67" s="7" t="s">
        <v>46</v>
      </c>
      <c r="D67" s="16" t="s">
        <v>201</v>
      </c>
      <c r="E67" s="17" t="s">
        <v>43</v>
      </c>
      <c r="F67" s="26">
        <v>37446</v>
      </c>
      <c r="G67" s="17" t="s">
        <v>49</v>
      </c>
      <c r="H67" s="13" t="s">
        <v>91</v>
      </c>
      <c r="I67" s="13" t="s">
        <v>92</v>
      </c>
      <c r="J67" s="13"/>
      <c r="K67" s="28"/>
      <c r="L67" s="84">
        <v>51.47</v>
      </c>
      <c r="M67" s="20">
        <f t="shared" si="2"/>
        <v>51.47</v>
      </c>
      <c r="N67" s="29">
        <f t="shared" si="1"/>
        <v>12.5</v>
      </c>
      <c r="O67" s="6" t="s">
        <v>55</v>
      </c>
      <c r="P67" s="3"/>
      <c r="Q67" s="19"/>
      <c r="R67" s="19"/>
      <c r="S67" s="4"/>
      <c r="T67" s="4"/>
      <c r="U67" s="4"/>
      <c r="V67" s="4"/>
      <c r="W67" s="7"/>
      <c r="X67" s="4"/>
      <c r="Y67" s="4"/>
      <c r="Z67" s="4"/>
      <c r="AA67" s="4"/>
      <c r="AB67" s="4"/>
      <c r="AC67" s="4"/>
      <c r="AD67" s="4"/>
      <c r="AE67" s="4"/>
    </row>
    <row r="68" spans="1:31" ht="15" customHeight="1">
      <c r="A68" s="6">
        <v>63</v>
      </c>
      <c r="B68" s="7">
        <v>170</v>
      </c>
      <c r="C68" s="7" t="s">
        <v>41</v>
      </c>
      <c r="D68" s="16" t="s">
        <v>168</v>
      </c>
      <c r="E68" s="17" t="s">
        <v>43</v>
      </c>
      <c r="F68" s="26">
        <v>37683</v>
      </c>
      <c r="G68" s="17" t="s">
        <v>55</v>
      </c>
      <c r="H68" s="13" t="s">
        <v>60</v>
      </c>
      <c r="I68" s="13" t="s">
        <v>169</v>
      </c>
      <c r="J68" s="13"/>
      <c r="K68" s="12"/>
      <c r="L68" s="84">
        <v>51.92</v>
      </c>
      <c r="M68" s="20">
        <f t="shared" si="2"/>
        <v>51.92</v>
      </c>
      <c r="N68" s="29">
        <f t="shared" si="1"/>
        <v>12.950000000000003</v>
      </c>
      <c r="O68" s="6" t="s">
        <v>55</v>
      </c>
      <c r="P68" s="3"/>
      <c r="Q68" s="19"/>
      <c r="R68" s="19"/>
      <c r="S68" s="4"/>
      <c r="T68" s="4"/>
      <c r="U68" s="4"/>
      <c r="V68" s="4"/>
      <c r="W68" s="7"/>
      <c r="X68" s="4"/>
      <c r="Y68" s="4"/>
      <c r="Z68" s="4"/>
      <c r="AA68" s="4"/>
      <c r="AB68" s="4"/>
      <c r="AC68" s="4"/>
      <c r="AD68" s="4"/>
      <c r="AE68" s="4"/>
    </row>
    <row r="69" spans="1:31" ht="15" customHeight="1">
      <c r="A69" s="6">
        <v>64</v>
      </c>
      <c r="B69" s="7">
        <v>153</v>
      </c>
      <c r="C69" s="7" t="s">
        <v>46</v>
      </c>
      <c r="D69" s="16" t="s">
        <v>164</v>
      </c>
      <c r="E69" s="17" t="s">
        <v>43</v>
      </c>
      <c r="F69" s="26"/>
      <c r="G69" s="17" t="s">
        <v>49</v>
      </c>
      <c r="H69" s="13" t="s">
        <v>44</v>
      </c>
      <c r="I69" s="13"/>
      <c r="J69" s="13"/>
      <c r="K69" s="28"/>
      <c r="L69" s="84">
        <v>52.22</v>
      </c>
      <c r="M69" s="20">
        <f t="shared" si="2"/>
        <v>52.22</v>
      </c>
      <c r="N69" s="29">
        <f t="shared" si="1"/>
        <v>13.25</v>
      </c>
      <c r="O69" s="6" t="s">
        <v>55</v>
      </c>
      <c r="P69" s="3"/>
      <c r="Q69" s="19"/>
      <c r="R69" s="19"/>
      <c r="S69" s="4"/>
      <c r="T69" s="4"/>
      <c r="U69" s="4"/>
      <c r="V69" s="4"/>
      <c r="W69" s="7"/>
      <c r="X69" s="4"/>
      <c r="Y69" s="4"/>
      <c r="Z69" s="4"/>
      <c r="AA69" s="4"/>
      <c r="AB69" s="4"/>
      <c r="AC69" s="4"/>
      <c r="AD69" s="4"/>
      <c r="AE69" s="4"/>
    </row>
    <row r="70" spans="1:31" ht="15" customHeight="1">
      <c r="A70" s="6">
        <v>65</v>
      </c>
      <c r="B70" s="7">
        <v>169</v>
      </c>
      <c r="C70" s="7" t="s">
        <v>46</v>
      </c>
      <c r="D70" s="16" t="s">
        <v>172</v>
      </c>
      <c r="E70" s="17" t="s">
        <v>43</v>
      </c>
      <c r="F70" s="26">
        <v>37338</v>
      </c>
      <c r="G70" s="17" t="s">
        <v>55</v>
      </c>
      <c r="H70" s="13" t="s">
        <v>60</v>
      </c>
      <c r="I70" s="16" t="s">
        <v>169</v>
      </c>
      <c r="J70" s="13"/>
      <c r="K70" s="28"/>
      <c r="L70" s="84">
        <v>52.72</v>
      </c>
      <c r="M70" s="20">
        <f>L70</f>
        <v>52.72</v>
      </c>
      <c r="N70" s="29">
        <f t="shared" si="1"/>
        <v>13.75</v>
      </c>
      <c r="O70" s="6" t="s">
        <v>55</v>
      </c>
      <c r="P70" s="3"/>
      <c r="Q70" s="19"/>
      <c r="R70" s="19"/>
      <c r="S70" s="4"/>
      <c r="T70" s="4"/>
      <c r="U70" s="4"/>
      <c r="V70" s="4"/>
      <c r="W70" s="7"/>
      <c r="X70" s="4"/>
      <c r="Y70" s="4"/>
      <c r="Z70" s="4"/>
      <c r="AA70" s="4"/>
      <c r="AB70" s="4"/>
      <c r="AC70" s="4"/>
      <c r="AD70" s="4"/>
      <c r="AE70" s="4"/>
    </row>
    <row r="71" spans="1:31" ht="15" customHeight="1">
      <c r="A71" s="6">
        <v>66</v>
      </c>
      <c r="B71" s="7">
        <v>154</v>
      </c>
      <c r="C71" s="7" t="s">
        <v>41</v>
      </c>
      <c r="D71" s="16" t="s">
        <v>160</v>
      </c>
      <c r="E71" s="17" t="s">
        <v>43</v>
      </c>
      <c r="F71" s="26">
        <v>37289</v>
      </c>
      <c r="G71" s="17" t="s">
        <v>49</v>
      </c>
      <c r="H71" s="13" t="s">
        <v>44</v>
      </c>
      <c r="I71" s="13" t="s">
        <v>53</v>
      </c>
      <c r="J71" s="13"/>
      <c r="K71" s="12"/>
      <c r="L71" s="84">
        <v>54.2</v>
      </c>
      <c r="M71" s="20">
        <f>L71</f>
        <v>54.2</v>
      </c>
      <c r="N71" s="29">
        <f>L71-L$6</f>
        <v>15.230000000000004</v>
      </c>
      <c r="O71" s="6" t="s">
        <v>269</v>
      </c>
      <c r="P71" s="3"/>
      <c r="Q71" s="19"/>
      <c r="R71" s="19"/>
      <c r="S71" s="4"/>
      <c r="T71" s="4"/>
      <c r="U71" s="4"/>
      <c r="V71" s="4"/>
      <c r="W71" s="7"/>
      <c r="X71" s="4"/>
      <c r="Y71" s="4"/>
      <c r="Z71" s="4"/>
      <c r="AA71" s="4"/>
      <c r="AB71" s="4"/>
      <c r="AC71" s="4"/>
      <c r="AD71" s="4"/>
      <c r="AE71" s="4"/>
    </row>
    <row r="72" spans="1:31" ht="15" customHeight="1">
      <c r="A72" s="6">
        <v>67</v>
      </c>
      <c r="B72" s="7">
        <v>129</v>
      </c>
      <c r="C72" s="7" t="s">
        <v>41</v>
      </c>
      <c r="D72" s="16" t="s">
        <v>248</v>
      </c>
      <c r="E72" s="17" t="s">
        <v>84</v>
      </c>
      <c r="F72" s="26" t="s">
        <v>249</v>
      </c>
      <c r="G72" s="17" t="s">
        <v>155</v>
      </c>
      <c r="H72" s="13" t="s">
        <v>44</v>
      </c>
      <c r="I72" s="13" t="s">
        <v>224</v>
      </c>
      <c r="J72" s="13"/>
      <c r="K72" s="12"/>
      <c r="L72" s="84">
        <v>65.68</v>
      </c>
      <c r="M72" s="20">
        <f>L72</f>
        <v>65.68</v>
      </c>
      <c r="N72" s="29">
        <f>L72-L$6</f>
        <v>26.710000000000008</v>
      </c>
      <c r="O72" s="6" t="s">
        <v>95</v>
      </c>
      <c r="P72" s="3"/>
      <c r="Q72" s="19"/>
      <c r="R72" s="19"/>
      <c r="S72" s="4"/>
      <c r="T72" s="4"/>
      <c r="U72" s="4"/>
      <c r="V72" s="4"/>
      <c r="W72" s="7"/>
      <c r="X72" s="4"/>
      <c r="Y72" s="4"/>
      <c r="Z72" s="4"/>
      <c r="AA72" s="4"/>
      <c r="AB72" s="4"/>
      <c r="AC72" s="4"/>
      <c r="AD72" s="4"/>
      <c r="AE72" s="4"/>
    </row>
    <row r="73" spans="1:31" ht="15" customHeight="1">
      <c r="A73" s="6">
        <v>68</v>
      </c>
      <c r="B73" s="7">
        <v>168</v>
      </c>
      <c r="C73" s="7" t="s">
        <v>46</v>
      </c>
      <c r="D73" s="16" t="s">
        <v>176</v>
      </c>
      <c r="E73" s="17" t="s">
        <v>43</v>
      </c>
      <c r="F73" s="26">
        <v>37345</v>
      </c>
      <c r="G73" s="17" t="s">
        <v>105</v>
      </c>
      <c r="H73" s="13" t="s">
        <v>60</v>
      </c>
      <c r="I73" s="13" t="s">
        <v>151</v>
      </c>
      <c r="J73" s="13"/>
      <c r="K73" s="28"/>
      <c r="L73" s="84">
        <v>71.14</v>
      </c>
      <c r="M73" s="20">
        <f>L73</f>
        <v>71.14</v>
      </c>
      <c r="N73" s="29">
        <f>L73-L$6</f>
        <v>32.17</v>
      </c>
      <c r="O73" s="6"/>
      <c r="P73" s="3"/>
      <c r="Q73" s="19"/>
      <c r="R73" s="19"/>
      <c r="S73" s="4"/>
      <c r="T73" s="4"/>
      <c r="U73" s="4"/>
      <c r="V73" s="4"/>
      <c r="W73" s="7"/>
      <c r="X73" s="4"/>
      <c r="Y73" s="4"/>
      <c r="Z73" s="4"/>
      <c r="AA73" s="4"/>
      <c r="AB73" s="4"/>
      <c r="AC73" s="4"/>
      <c r="AD73" s="4"/>
      <c r="AE73" s="4"/>
    </row>
    <row r="74" spans="1:31" ht="15" customHeight="1">
      <c r="A74" s="6"/>
      <c r="B74" s="7">
        <v>107</v>
      </c>
      <c r="C74" s="7" t="s">
        <v>46</v>
      </c>
      <c r="D74" s="16" t="s">
        <v>256</v>
      </c>
      <c r="E74" s="17" t="s">
        <v>84</v>
      </c>
      <c r="F74" s="26" t="s">
        <v>257</v>
      </c>
      <c r="G74" s="17" t="s">
        <v>155</v>
      </c>
      <c r="H74" s="13" t="s">
        <v>88</v>
      </c>
      <c r="I74" s="13" t="s">
        <v>185</v>
      </c>
      <c r="J74" s="13"/>
      <c r="K74" s="28"/>
      <c r="L74" s="84" t="s">
        <v>279</v>
      </c>
      <c r="M74" s="20"/>
      <c r="N74" s="29"/>
      <c r="O74" s="6"/>
      <c r="P74" s="3"/>
      <c r="Q74" s="19"/>
      <c r="R74" s="19"/>
      <c r="S74" s="4"/>
      <c r="T74" s="4"/>
      <c r="U74" s="4"/>
      <c r="V74" s="4"/>
      <c r="W74" s="7"/>
      <c r="X74" s="4"/>
      <c r="Y74" s="4"/>
      <c r="Z74" s="4"/>
      <c r="AA74" s="4"/>
      <c r="AB74" s="4"/>
      <c r="AC74" s="4"/>
      <c r="AD74" s="4"/>
      <c r="AE74" s="4"/>
    </row>
    <row r="75" spans="1:31" ht="15" customHeight="1">
      <c r="A75" s="6"/>
      <c r="B75" s="7">
        <v>115</v>
      </c>
      <c r="C75" s="7" t="s">
        <v>41</v>
      </c>
      <c r="D75" s="16" t="s">
        <v>218</v>
      </c>
      <c r="E75" s="17" t="s">
        <v>84</v>
      </c>
      <c r="F75" s="26">
        <v>36619</v>
      </c>
      <c r="G75" s="17" t="s">
        <v>105</v>
      </c>
      <c r="H75" s="13" t="s">
        <v>44</v>
      </c>
      <c r="I75" s="13" t="s">
        <v>45</v>
      </c>
      <c r="J75" s="13"/>
      <c r="K75" s="12"/>
      <c r="L75" s="84" t="s">
        <v>277</v>
      </c>
      <c r="M75" s="20"/>
      <c r="N75" s="29"/>
      <c r="O75" s="6"/>
      <c r="P75" s="3"/>
      <c r="Q75" s="19"/>
      <c r="R75" s="19"/>
      <c r="S75" s="4"/>
      <c r="T75" s="4"/>
      <c r="U75" s="4"/>
      <c r="V75" s="4"/>
      <c r="W75" s="7"/>
      <c r="X75" s="4"/>
      <c r="Y75" s="4"/>
      <c r="Z75" s="4"/>
      <c r="AA75" s="4"/>
      <c r="AB75" s="4"/>
      <c r="AC75" s="4"/>
      <c r="AD75" s="4"/>
      <c r="AE75" s="4"/>
    </row>
    <row r="76" spans="1:31" ht="9.75" customHeight="1" thickBot="1">
      <c r="A76" s="61"/>
      <c r="B76" s="62"/>
      <c r="C76" s="62"/>
      <c r="D76" s="63"/>
      <c r="E76" s="64"/>
      <c r="F76" s="65"/>
      <c r="G76" s="65"/>
      <c r="H76" s="66"/>
      <c r="I76" s="63"/>
      <c r="J76" s="66"/>
      <c r="K76" s="67"/>
      <c r="L76" s="68"/>
      <c r="M76" s="69"/>
      <c r="N76" s="70"/>
      <c r="O76" s="61"/>
      <c r="P76" s="3"/>
      <c r="Q76" s="19"/>
      <c r="R76" s="19"/>
      <c r="S76" s="4"/>
      <c r="T76" s="4"/>
      <c r="U76" s="4"/>
      <c r="V76" s="4"/>
      <c r="W76" s="7"/>
      <c r="X76" s="4"/>
      <c r="Y76" s="4"/>
      <c r="Z76" s="4"/>
      <c r="AA76" s="4"/>
      <c r="AB76" s="4"/>
      <c r="AC76" s="4"/>
      <c r="AD76" s="4"/>
      <c r="AE76" s="4"/>
    </row>
    <row r="77" ht="13.5" thickTop="1"/>
    <row r="79" spans="1:15" ht="15">
      <c r="A79" s="55"/>
      <c r="B79" s="54" t="s">
        <v>275</v>
      </c>
      <c r="D79" s="54"/>
      <c r="L79" s="90" t="s">
        <v>276</v>
      </c>
      <c r="N79" s="55"/>
      <c r="O79" s="55"/>
    </row>
    <row r="80" spans="1:15" ht="15">
      <c r="A80" s="55"/>
      <c r="B80" s="54" t="s">
        <v>278</v>
      </c>
      <c r="D80" s="54"/>
      <c r="L80" s="90" t="s">
        <v>272</v>
      </c>
      <c r="N80" s="55"/>
      <c r="O80" s="55"/>
    </row>
    <row r="81" spans="1:15" ht="15">
      <c r="A81" s="55"/>
      <c r="C81" s="54"/>
      <c r="L81" s="90" t="s">
        <v>273</v>
      </c>
      <c r="N81" s="55"/>
      <c r="O81" s="55"/>
    </row>
    <row r="82" spans="1:15" ht="15">
      <c r="A82" s="55"/>
      <c r="L82" s="59"/>
      <c r="N82" s="55"/>
      <c r="O82" s="55"/>
    </row>
    <row r="83" spans="1:15" ht="13.5" customHeight="1">
      <c r="A83" s="55"/>
      <c r="B83" s="54"/>
      <c r="C83" s="54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ht="13.5" customHeight="1">
      <c r="A84" s="55"/>
      <c r="B84" s="54"/>
      <c r="C84" s="5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ht="13.5" customHeight="1">
      <c r="A85" s="55"/>
      <c r="B85" s="54"/>
      <c r="C85" s="54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ht="13.5" customHeight="1">
      <c r="A86" s="55"/>
      <c r="B86" s="54"/>
      <c r="C86" s="54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ht="13.5" customHeight="1">
      <c r="A87" s="55"/>
      <c r="B87" s="54"/>
      <c r="C87" s="54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ht="13.5" customHeight="1"/>
    <row r="90" spans="1:15" ht="12.75">
      <c r="A90" s="98" t="s">
        <v>31</v>
      </c>
      <c r="B90" s="98"/>
      <c r="C90" s="98"/>
      <c r="D90" s="98"/>
      <c r="L90" s="99" t="s">
        <v>32</v>
      </c>
      <c r="M90" s="99"/>
      <c r="N90" s="99"/>
      <c r="O90" s="99"/>
    </row>
    <row r="102" ht="3" customHeight="1"/>
  </sheetData>
  <sheetProtection/>
  <mergeCells count="7">
    <mergeCell ref="C4:J4"/>
    <mergeCell ref="A1:O1"/>
    <mergeCell ref="A2:O2"/>
    <mergeCell ref="A3:D3"/>
    <mergeCell ref="J3:O3"/>
    <mergeCell ref="A90:D90"/>
    <mergeCell ref="L90:O90"/>
  </mergeCells>
  <printOptions/>
  <pageMargins left="0.1968503937007874" right="0.1968503937007874" top="0.1968503937007874" bottom="0.1968503937007874" header="0.5118110236220472" footer="0.6692913385826772"/>
  <pageSetup horizontalDpi="600" verticalDpi="600" orientation="portrait" paperSize="9" r:id="rId2"/>
  <rowBreaks count="1" manualBreakCount="1">
    <brk id="50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E78"/>
  <sheetViews>
    <sheetView view="pageBreakPreview" zoomScale="175" zoomScaleSheetLayoutView="175" workbookViewId="0" topLeftCell="A56">
      <selection activeCell="A65" sqref="A65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7.28125" style="1" customWidth="1"/>
    <col min="4" max="4" width="25.140625" style="1" customWidth="1"/>
    <col min="5" max="5" width="12.8515625" style="1" hidden="1" customWidth="1"/>
    <col min="6" max="6" width="9.8515625" style="1" hidden="1" customWidth="1"/>
    <col min="7" max="7" width="8.421875" style="1" customWidth="1"/>
    <col min="8" max="8" width="21.57421875" style="1" customWidth="1"/>
    <col min="9" max="9" width="24.57421875" style="1" hidden="1" customWidth="1"/>
    <col min="10" max="10" width="16.7109375" style="1" hidden="1" customWidth="1"/>
    <col min="11" max="11" width="0.71875" style="1" hidden="1" customWidth="1"/>
    <col min="12" max="13" width="7.28125" style="1" customWidth="1"/>
    <col min="14" max="14" width="6.7109375" style="1" customWidth="1"/>
    <col min="15" max="15" width="8.00390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0.75" customHeight="1">
      <c r="A1" s="93" t="str">
        <f>N_sor1</f>
        <v>Всероссийские соревнования по конькобежному спорту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30.75" customHeight="1">
      <c r="A2" s="94" t="str">
        <f>N_sor2</f>
        <v>на призы ЗМС В.А. Муратова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32.25" customHeight="1" thickBot="1">
      <c r="A3" s="95" t="s">
        <v>19</v>
      </c>
      <c r="B3" s="95"/>
      <c r="C3" s="95"/>
      <c r="D3" s="95"/>
      <c r="E3" s="88"/>
      <c r="F3" s="88"/>
      <c r="G3" s="88"/>
      <c r="H3" s="88"/>
      <c r="I3" s="88"/>
      <c r="J3" s="96" t="str">
        <f>D_d1</f>
        <v>04 апреля 2015 г.</v>
      </c>
      <c r="K3" s="97"/>
      <c r="L3" s="97"/>
      <c r="M3" s="97"/>
      <c r="N3" s="97"/>
      <c r="O3" s="97"/>
    </row>
    <row r="4" spans="2:31" ht="29.25" customHeight="1" thickTop="1">
      <c r="B4" s="15"/>
      <c r="C4" s="92" t="str">
        <f>N_dev</f>
        <v>Девушки среднего возраста</v>
      </c>
      <c r="D4" s="92"/>
      <c r="E4" s="92"/>
      <c r="F4" s="92"/>
      <c r="G4" s="92"/>
      <c r="H4" s="92"/>
      <c r="I4" s="92"/>
      <c r="J4" s="92"/>
      <c r="K4" s="15"/>
      <c r="L4" s="18" t="str">
        <f>const!C9</f>
        <v>500 метров</v>
      </c>
      <c r="M4" s="15"/>
      <c r="N4" s="15"/>
      <c r="O4" s="15"/>
      <c r="P4" s="5"/>
      <c r="Q4" s="1">
        <v>41.5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5.75" customHeight="1" thickBot="1">
      <c r="A5" s="57" t="s">
        <v>4</v>
      </c>
      <c r="B5" s="57" t="s">
        <v>0</v>
      </c>
      <c r="C5" s="56" t="s">
        <v>6</v>
      </c>
      <c r="D5" s="57" t="s">
        <v>2</v>
      </c>
      <c r="E5" s="57"/>
      <c r="F5" s="57" t="s">
        <v>1</v>
      </c>
      <c r="G5" s="57" t="s">
        <v>1</v>
      </c>
      <c r="H5" s="57" t="s">
        <v>29</v>
      </c>
      <c r="I5" s="57"/>
      <c r="J5" s="57" t="s">
        <v>7</v>
      </c>
      <c r="K5" s="57"/>
      <c r="L5" s="58" t="s">
        <v>3</v>
      </c>
      <c r="M5" s="58" t="s">
        <v>8</v>
      </c>
      <c r="N5" s="58" t="s">
        <v>10</v>
      </c>
      <c r="O5" s="57" t="s">
        <v>5</v>
      </c>
      <c r="P5" s="5"/>
      <c r="Q5" s="19"/>
      <c r="R5" s="19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.75" customHeight="1" thickTop="1">
      <c r="A6" s="6">
        <v>1</v>
      </c>
      <c r="B6" s="7">
        <v>13</v>
      </c>
      <c r="C6" s="24" t="s">
        <v>41</v>
      </c>
      <c r="D6" s="16" t="s">
        <v>156</v>
      </c>
      <c r="E6" s="17" t="s">
        <v>84</v>
      </c>
      <c r="F6" s="26" t="s">
        <v>157</v>
      </c>
      <c r="G6" s="17" t="s">
        <v>155</v>
      </c>
      <c r="H6" s="13" t="s">
        <v>44</v>
      </c>
      <c r="I6" s="14" t="s">
        <v>45</v>
      </c>
      <c r="J6" s="12" t="s">
        <v>45</v>
      </c>
      <c r="K6" s="9"/>
      <c r="L6" s="45">
        <v>41.63</v>
      </c>
      <c r="M6" s="22">
        <f aca="true" t="shared" si="0" ref="M6:M37">L6</f>
        <v>41.63</v>
      </c>
      <c r="N6" s="72">
        <f>L6-L$6</f>
        <v>0</v>
      </c>
      <c r="O6" s="6" t="s">
        <v>155</v>
      </c>
      <c r="P6" s="5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.75" customHeight="1">
      <c r="A7" s="6">
        <v>2</v>
      </c>
      <c r="B7" s="7">
        <v>6</v>
      </c>
      <c r="C7" s="7" t="s">
        <v>46</v>
      </c>
      <c r="D7" s="16" t="s">
        <v>158</v>
      </c>
      <c r="E7" s="17" t="s">
        <v>84</v>
      </c>
      <c r="F7" s="26" t="s">
        <v>159</v>
      </c>
      <c r="G7" s="17" t="s">
        <v>155</v>
      </c>
      <c r="H7" s="13" t="s">
        <v>88</v>
      </c>
      <c r="I7" s="14" t="s">
        <v>89</v>
      </c>
      <c r="J7" s="12" t="s">
        <v>89</v>
      </c>
      <c r="K7" s="8"/>
      <c r="L7" s="71">
        <v>42.96</v>
      </c>
      <c r="M7" s="20">
        <f t="shared" si="0"/>
        <v>42.96</v>
      </c>
      <c r="N7" s="29">
        <f aca="true" t="shared" si="1" ref="N7:N63">L7-L$6</f>
        <v>1.3299999999999983</v>
      </c>
      <c r="O7" s="6" t="s">
        <v>155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3</v>
      </c>
      <c r="B8" s="7">
        <v>23</v>
      </c>
      <c r="C8" s="7" t="s">
        <v>46</v>
      </c>
      <c r="D8" s="16" t="s">
        <v>154</v>
      </c>
      <c r="E8" s="17" t="s">
        <v>84</v>
      </c>
      <c r="F8" s="26">
        <v>36450</v>
      </c>
      <c r="G8" s="26" t="s">
        <v>155</v>
      </c>
      <c r="H8" s="13" t="s">
        <v>67</v>
      </c>
      <c r="I8" s="14" t="s">
        <v>68</v>
      </c>
      <c r="J8" s="12" t="s">
        <v>68</v>
      </c>
      <c r="K8" s="8"/>
      <c r="L8" s="71">
        <v>43.34</v>
      </c>
      <c r="M8" s="20">
        <f t="shared" si="0"/>
        <v>43.34</v>
      </c>
      <c r="N8" s="29">
        <f t="shared" si="1"/>
        <v>1.7100000000000009</v>
      </c>
      <c r="O8" s="6" t="s">
        <v>155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6">
        <v>4</v>
      </c>
      <c r="B9" s="7">
        <v>7</v>
      </c>
      <c r="C9" s="7" t="s">
        <v>41</v>
      </c>
      <c r="D9" s="16" t="s">
        <v>130</v>
      </c>
      <c r="E9" s="17" t="s">
        <v>84</v>
      </c>
      <c r="F9" s="26" t="s">
        <v>131</v>
      </c>
      <c r="G9" s="17" t="s">
        <v>122</v>
      </c>
      <c r="H9" s="13" t="s">
        <v>88</v>
      </c>
      <c r="I9" s="14" t="s">
        <v>132</v>
      </c>
      <c r="J9" s="12" t="s">
        <v>132</v>
      </c>
      <c r="K9" s="9"/>
      <c r="L9" s="71">
        <v>43.8</v>
      </c>
      <c r="M9" s="20">
        <f t="shared" si="0"/>
        <v>43.8</v>
      </c>
      <c r="N9" s="29">
        <f t="shared" si="1"/>
        <v>2.1699999999999946</v>
      </c>
      <c r="O9" s="6" t="s">
        <v>122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6">
        <v>5</v>
      </c>
      <c r="B10" s="7">
        <v>53</v>
      </c>
      <c r="C10" s="7" t="s">
        <v>41</v>
      </c>
      <c r="D10" s="16" t="s">
        <v>79</v>
      </c>
      <c r="E10" s="17" t="s">
        <v>43</v>
      </c>
      <c r="F10" s="26">
        <v>37564</v>
      </c>
      <c r="G10" s="26" t="s">
        <v>122</v>
      </c>
      <c r="H10" s="13" t="s">
        <v>44</v>
      </c>
      <c r="I10" s="14" t="s">
        <v>73</v>
      </c>
      <c r="J10" s="12" t="s">
        <v>73</v>
      </c>
      <c r="K10" s="9"/>
      <c r="L10" s="71">
        <v>44.41</v>
      </c>
      <c r="M10" s="20">
        <f t="shared" si="0"/>
        <v>44.41</v>
      </c>
      <c r="N10" s="29">
        <f t="shared" si="1"/>
        <v>2.779999999999994</v>
      </c>
      <c r="O10" s="6" t="s">
        <v>122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6">
        <v>6</v>
      </c>
      <c r="B11" s="7">
        <v>14</v>
      </c>
      <c r="C11" s="7" t="s">
        <v>41</v>
      </c>
      <c r="D11" s="16" t="s">
        <v>152</v>
      </c>
      <c r="E11" s="17" t="s">
        <v>84</v>
      </c>
      <c r="F11" s="26" t="s">
        <v>153</v>
      </c>
      <c r="G11" s="17" t="s">
        <v>122</v>
      </c>
      <c r="H11" s="13" t="s">
        <v>44</v>
      </c>
      <c r="I11" s="14" t="s">
        <v>73</v>
      </c>
      <c r="J11" s="12" t="s">
        <v>73</v>
      </c>
      <c r="K11" s="9"/>
      <c r="L11" s="71">
        <v>44.43</v>
      </c>
      <c r="M11" s="20">
        <f t="shared" si="0"/>
        <v>44.43</v>
      </c>
      <c r="N11" s="29">
        <f t="shared" si="1"/>
        <v>2.799999999999997</v>
      </c>
      <c r="O11" s="6" t="s">
        <v>122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.75" customHeight="1">
      <c r="A12" s="6">
        <v>7</v>
      </c>
      <c r="B12" s="7">
        <v>20</v>
      </c>
      <c r="C12" s="7" t="s">
        <v>41</v>
      </c>
      <c r="D12" s="16" t="s">
        <v>148</v>
      </c>
      <c r="E12" s="17" t="s">
        <v>84</v>
      </c>
      <c r="F12" s="26" t="s">
        <v>149</v>
      </c>
      <c r="G12" s="17" t="s">
        <v>122</v>
      </c>
      <c r="H12" s="13" t="s">
        <v>44</v>
      </c>
      <c r="I12" s="14" t="s">
        <v>45</v>
      </c>
      <c r="J12" s="12" t="s">
        <v>45</v>
      </c>
      <c r="K12" s="9"/>
      <c r="L12" s="71">
        <v>44.79</v>
      </c>
      <c r="M12" s="20">
        <f t="shared" si="0"/>
        <v>44.79</v>
      </c>
      <c r="N12" s="29">
        <f t="shared" si="1"/>
        <v>3.1599999999999966</v>
      </c>
      <c r="O12" s="6" t="s">
        <v>122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.75" customHeight="1">
      <c r="A13" s="6">
        <v>8</v>
      </c>
      <c r="B13" s="7">
        <v>24</v>
      </c>
      <c r="C13" s="7" t="s">
        <v>46</v>
      </c>
      <c r="D13" s="16" t="s">
        <v>129</v>
      </c>
      <c r="E13" s="17" t="s">
        <v>84</v>
      </c>
      <c r="F13" s="26">
        <v>36650</v>
      </c>
      <c r="G13" s="26" t="s">
        <v>122</v>
      </c>
      <c r="H13" s="13" t="s">
        <v>67</v>
      </c>
      <c r="I13" s="14" t="s">
        <v>68</v>
      </c>
      <c r="J13" s="12" t="s">
        <v>68</v>
      </c>
      <c r="K13" s="8"/>
      <c r="L13" s="71">
        <v>44.98</v>
      </c>
      <c r="M13" s="20">
        <f t="shared" si="0"/>
        <v>44.98</v>
      </c>
      <c r="N13" s="29">
        <f t="shared" si="1"/>
        <v>3.3499999999999943</v>
      </c>
      <c r="O13" s="6" t="s">
        <v>122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.75" customHeight="1">
      <c r="A14" s="6">
        <v>9</v>
      </c>
      <c r="B14" s="7">
        <v>37</v>
      </c>
      <c r="C14" s="7" t="s">
        <v>41</v>
      </c>
      <c r="D14" s="16" t="s">
        <v>134</v>
      </c>
      <c r="E14" s="17" t="s">
        <v>84</v>
      </c>
      <c r="F14" s="26" t="s">
        <v>135</v>
      </c>
      <c r="G14" s="17" t="s">
        <v>80</v>
      </c>
      <c r="H14" s="13" t="s">
        <v>76</v>
      </c>
      <c r="I14" s="14" t="s">
        <v>77</v>
      </c>
      <c r="J14" s="12" t="s">
        <v>77</v>
      </c>
      <c r="K14" s="9"/>
      <c r="L14" s="71">
        <v>45.25</v>
      </c>
      <c r="M14" s="20">
        <f t="shared" si="0"/>
        <v>45.25</v>
      </c>
      <c r="N14" s="29">
        <f t="shared" si="1"/>
        <v>3.6199999999999974</v>
      </c>
      <c r="O14" s="6" t="s">
        <v>122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.75" customHeight="1">
      <c r="A15" s="6">
        <v>10</v>
      </c>
      <c r="B15" s="7">
        <v>29</v>
      </c>
      <c r="C15" s="7" t="s">
        <v>46</v>
      </c>
      <c r="D15" s="16" t="s">
        <v>150</v>
      </c>
      <c r="E15" s="17" t="s">
        <v>84</v>
      </c>
      <c r="F15" s="26">
        <v>36862</v>
      </c>
      <c r="G15" s="26" t="s">
        <v>80</v>
      </c>
      <c r="H15" s="13" t="s">
        <v>60</v>
      </c>
      <c r="I15" s="14" t="s">
        <v>151</v>
      </c>
      <c r="J15" s="12" t="s">
        <v>151</v>
      </c>
      <c r="K15" s="8"/>
      <c r="L15" s="71">
        <v>45.41</v>
      </c>
      <c r="M15" s="20">
        <f t="shared" si="0"/>
        <v>45.41</v>
      </c>
      <c r="N15" s="29">
        <f t="shared" si="1"/>
        <v>3.779999999999994</v>
      </c>
      <c r="O15" s="6" t="s">
        <v>122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5.75" customHeight="1">
      <c r="A16" s="6">
        <v>11</v>
      </c>
      <c r="B16" s="7">
        <v>4</v>
      </c>
      <c r="C16" s="7" t="s">
        <v>46</v>
      </c>
      <c r="D16" s="16" t="s">
        <v>59</v>
      </c>
      <c r="E16" s="17" t="s">
        <v>84</v>
      </c>
      <c r="F16" s="26">
        <v>37329</v>
      </c>
      <c r="G16" s="26" t="s">
        <v>122</v>
      </c>
      <c r="H16" s="13" t="s">
        <v>120</v>
      </c>
      <c r="I16" s="14" t="s">
        <v>123</v>
      </c>
      <c r="J16" s="12" t="s">
        <v>123</v>
      </c>
      <c r="K16" s="8"/>
      <c r="L16" s="71">
        <v>45.81</v>
      </c>
      <c r="M16" s="20">
        <f t="shared" si="0"/>
        <v>45.81</v>
      </c>
      <c r="N16" s="29">
        <f t="shared" si="1"/>
        <v>4.18</v>
      </c>
      <c r="O16" s="6" t="s">
        <v>122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5.75" customHeight="1">
      <c r="A17" s="6">
        <v>12</v>
      </c>
      <c r="B17" s="7">
        <v>52</v>
      </c>
      <c r="C17" s="7" t="s">
        <v>46</v>
      </c>
      <c r="D17" s="16" t="s">
        <v>78</v>
      </c>
      <c r="E17" s="17" t="s">
        <v>43</v>
      </c>
      <c r="F17" s="26">
        <v>37116</v>
      </c>
      <c r="G17" s="26" t="s">
        <v>105</v>
      </c>
      <c r="H17" s="13" t="s">
        <v>44</v>
      </c>
      <c r="I17" s="14" t="s">
        <v>73</v>
      </c>
      <c r="J17" s="12" t="s">
        <v>73</v>
      </c>
      <c r="K17" s="8"/>
      <c r="L17" s="71">
        <v>46.13</v>
      </c>
      <c r="M17" s="20">
        <f t="shared" si="0"/>
        <v>46.13</v>
      </c>
      <c r="N17" s="29">
        <f t="shared" si="1"/>
        <v>4.5</v>
      </c>
      <c r="O17" s="6" t="s">
        <v>122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5.75" customHeight="1">
      <c r="A18" s="6">
        <v>13</v>
      </c>
      <c r="B18" s="7">
        <v>17</v>
      </c>
      <c r="C18" s="7" t="s">
        <v>41</v>
      </c>
      <c r="D18" s="16" t="s">
        <v>140</v>
      </c>
      <c r="E18" s="17" t="s">
        <v>84</v>
      </c>
      <c r="F18" s="26" t="s">
        <v>141</v>
      </c>
      <c r="G18" s="17" t="s">
        <v>122</v>
      </c>
      <c r="H18" s="13" t="s">
        <v>44</v>
      </c>
      <c r="I18" s="14" t="s">
        <v>73</v>
      </c>
      <c r="J18" s="12" t="s">
        <v>73</v>
      </c>
      <c r="K18" s="9"/>
      <c r="L18" s="71">
        <v>46.17</v>
      </c>
      <c r="M18" s="20">
        <f t="shared" si="0"/>
        <v>46.17</v>
      </c>
      <c r="N18" s="29">
        <f t="shared" si="1"/>
        <v>4.539999999999999</v>
      </c>
      <c r="O18" s="6" t="s">
        <v>122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5.75" customHeight="1">
      <c r="A19" s="6">
        <v>14</v>
      </c>
      <c r="B19" s="7">
        <v>25</v>
      </c>
      <c r="C19" s="7" t="s">
        <v>41</v>
      </c>
      <c r="D19" s="16" t="s">
        <v>124</v>
      </c>
      <c r="E19" s="17" t="s">
        <v>84</v>
      </c>
      <c r="F19" s="26">
        <v>36951</v>
      </c>
      <c r="G19" s="26" t="s">
        <v>122</v>
      </c>
      <c r="H19" s="13" t="s">
        <v>67</v>
      </c>
      <c r="I19" s="14" t="s">
        <v>68</v>
      </c>
      <c r="J19" s="12" t="s">
        <v>68</v>
      </c>
      <c r="K19" s="9"/>
      <c r="L19" s="71">
        <v>46.2</v>
      </c>
      <c r="M19" s="20">
        <f t="shared" si="0"/>
        <v>46.2</v>
      </c>
      <c r="N19" s="29">
        <f t="shared" si="1"/>
        <v>4.57</v>
      </c>
      <c r="O19" s="6" t="s">
        <v>122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5.75" customHeight="1">
      <c r="A20" s="6">
        <v>15</v>
      </c>
      <c r="B20" s="7">
        <v>43</v>
      </c>
      <c r="C20" s="7" t="s">
        <v>46</v>
      </c>
      <c r="D20" s="16" t="s">
        <v>74</v>
      </c>
      <c r="E20" s="17" t="s">
        <v>43</v>
      </c>
      <c r="F20" s="26">
        <v>37306</v>
      </c>
      <c r="G20" s="26" t="s">
        <v>105</v>
      </c>
      <c r="H20" s="13" t="s">
        <v>44</v>
      </c>
      <c r="I20" s="14" t="s">
        <v>73</v>
      </c>
      <c r="J20" s="12" t="s">
        <v>73</v>
      </c>
      <c r="K20" s="8"/>
      <c r="L20" s="71">
        <v>46.22</v>
      </c>
      <c r="M20" s="20">
        <f t="shared" si="0"/>
        <v>46.22</v>
      </c>
      <c r="N20" s="29">
        <f t="shared" si="1"/>
        <v>4.589999999999996</v>
      </c>
      <c r="O20" s="6" t="s">
        <v>122</v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5.75" customHeight="1">
      <c r="A21" s="6">
        <v>16</v>
      </c>
      <c r="B21" s="7">
        <v>8</v>
      </c>
      <c r="C21" s="7" t="s">
        <v>41</v>
      </c>
      <c r="D21" s="16" t="s">
        <v>126</v>
      </c>
      <c r="E21" s="17" t="s">
        <v>84</v>
      </c>
      <c r="F21" s="26" t="s">
        <v>127</v>
      </c>
      <c r="G21" s="17" t="s">
        <v>122</v>
      </c>
      <c r="H21" s="13" t="s">
        <v>88</v>
      </c>
      <c r="I21" s="14" t="s">
        <v>128</v>
      </c>
      <c r="J21" s="12" t="s">
        <v>128</v>
      </c>
      <c r="K21" s="9"/>
      <c r="L21" s="71">
        <v>46.32</v>
      </c>
      <c r="M21" s="20">
        <f t="shared" si="0"/>
        <v>46.32</v>
      </c>
      <c r="N21" s="29">
        <f t="shared" si="1"/>
        <v>4.689999999999998</v>
      </c>
      <c r="O21" s="6" t="s">
        <v>122</v>
      </c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5.75" customHeight="1">
      <c r="A22" s="6">
        <v>17</v>
      </c>
      <c r="B22" s="7">
        <v>32</v>
      </c>
      <c r="C22" s="7" t="s">
        <v>46</v>
      </c>
      <c r="D22" s="16" t="s">
        <v>146</v>
      </c>
      <c r="E22" s="17" t="s">
        <v>84</v>
      </c>
      <c r="F22" s="26" t="s">
        <v>147</v>
      </c>
      <c r="G22" s="17" t="s">
        <v>105</v>
      </c>
      <c r="H22" s="13" t="s">
        <v>76</v>
      </c>
      <c r="I22" s="14" t="s">
        <v>82</v>
      </c>
      <c r="J22" s="12" t="s">
        <v>82</v>
      </c>
      <c r="K22" s="8"/>
      <c r="L22" s="71">
        <v>46.63</v>
      </c>
      <c r="M22" s="20">
        <f t="shared" si="0"/>
        <v>46.63</v>
      </c>
      <c r="N22" s="29">
        <f t="shared" si="1"/>
        <v>5</v>
      </c>
      <c r="O22" s="6" t="s">
        <v>122</v>
      </c>
      <c r="P22" s="5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5.75" customHeight="1">
      <c r="A23" s="6">
        <v>18</v>
      </c>
      <c r="B23" s="7">
        <v>15</v>
      </c>
      <c r="C23" s="7" t="s">
        <v>41</v>
      </c>
      <c r="D23" s="16" t="s">
        <v>144</v>
      </c>
      <c r="E23" s="17" t="s">
        <v>84</v>
      </c>
      <c r="F23" s="26" t="s">
        <v>145</v>
      </c>
      <c r="G23" s="17" t="s">
        <v>122</v>
      </c>
      <c r="H23" s="13" t="s">
        <v>44</v>
      </c>
      <c r="I23" s="14" t="s">
        <v>73</v>
      </c>
      <c r="J23" s="12" t="s">
        <v>73</v>
      </c>
      <c r="K23" s="9"/>
      <c r="L23" s="71">
        <v>46.66</v>
      </c>
      <c r="M23" s="20">
        <f t="shared" si="0"/>
        <v>46.66</v>
      </c>
      <c r="N23" s="29">
        <f t="shared" si="1"/>
        <v>5.029999999999994</v>
      </c>
      <c r="O23" s="6" t="s">
        <v>122</v>
      </c>
      <c r="P23" s="5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5.75" customHeight="1">
      <c r="A24" s="6">
        <v>19</v>
      </c>
      <c r="B24" s="7">
        <v>42</v>
      </c>
      <c r="C24" s="7" t="s">
        <v>41</v>
      </c>
      <c r="D24" s="16" t="s">
        <v>72</v>
      </c>
      <c r="E24" s="17" t="s">
        <v>43</v>
      </c>
      <c r="F24" s="26">
        <v>37086</v>
      </c>
      <c r="G24" s="26" t="s">
        <v>105</v>
      </c>
      <c r="H24" s="13" t="s">
        <v>44</v>
      </c>
      <c r="I24" s="14" t="s">
        <v>73</v>
      </c>
      <c r="J24" s="12" t="s">
        <v>73</v>
      </c>
      <c r="K24" s="9"/>
      <c r="L24" s="71">
        <v>47.05</v>
      </c>
      <c r="M24" s="20">
        <f t="shared" si="0"/>
        <v>47.05</v>
      </c>
      <c r="N24" s="29">
        <f t="shared" si="1"/>
        <v>5.419999999999995</v>
      </c>
      <c r="O24" s="6" t="s">
        <v>105</v>
      </c>
      <c r="P24" s="5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5.75" customHeight="1">
      <c r="A25" s="6">
        <v>20</v>
      </c>
      <c r="B25" s="7">
        <v>58</v>
      </c>
      <c r="C25" s="7" t="s">
        <v>46</v>
      </c>
      <c r="D25" s="16" t="s">
        <v>81</v>
      </c>
      <c r="E25" s="17" t="s">
        <v>43</v>
      </c>
      <c r="F25" s="26">
        <v>37184</v>
      </c>
      <c r="G25" s="26" t="s">
        <v>122</v>
      </c>
      <c r="H25" s="13" t="s">
        <v>76</v>
      </c>
      <c r="I25" s="14" t="s">
        <v>82</v>
      </c>
      <c r="J25" s="12" t="s">
        <v>82</v>
      </c>
      <c r="K25" s="8"/>
      <c r="L25" s="71">
        <v>47.06</v>
      </c>
      <c r="M25" s="20">
        <f t="shared" si="0"/>
        <v>47.06</v>
      </c>
      <c r="N25" s="29">
        <f t="shared" si="1"/>
        <v>5.43</v>
      </c>
      <c r="O25" s="6" t="s">
        <v>105</v>
      </c>
      <c r="P25" s="5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5.75" customHeight="1">
      <c r="A26" s="6">
        <v>21</v>
      </c>
      <c r="B26" s="7">
        <v>33</v>
      </c>
      <c r="C26" s="7" t="s">
        <v>46</v>
      </c>
      <c r="D26" s="16" t="s">
        <v>142</v>
      </c>
      <c r="E26" s="17" t="s">
        <v>84</v>
      </c>
      <c r="F26" s="26" t="s">
        <v>143</v>
      </c>
      <c r="G26" s="17" t="s">
        <v>105</v>
      </c>
      <c r="H26" s="13" t="s">
        <v>76</v>
      </c>
      <c r="I26" s="14" t="s">
        <v>82</v>
      </c>
      <c r="J26" s="12" t="s">
        <v>82</v>
      </c>
      <c r="K26" s="8"/>
      <c r="L26" s="71">
        <v>47.18</v>
      </c>
      <c r="M26" s="20">
        <f t="shared" si="0"/>
        <v>47.18</v>
      </c>
      <c r="N26" s="29">
        <f t="shared" si="1"/>
        <v>5.549999999999997</v>
      </c>
      <c r="O26" s="6" t="s">
        <v>105</v>
      </c>
      <c r="P26" s="5"/>
      <c r="Q26" s="19"/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5.75" customHeight="1">
      <c r="A27" s="6">
        <v>22</v>
      </c>
      <c r="B27" s="7">
        <v>12</v>
      </c>
      <c r="C27" s="7" t="s">
        <v>46</v>
      </c>
      <c r="D27" s="16" t="s">
        <v>94</v>
      </c>
      <c r="E27" s="17" t="s">
        <v>84</v>
      </c>
      <c r="F27" s="26">
        <v>36896</v>
      </c>
      <c r="G27" s="26" t="s">
        <v>95</v>
      </c>
      <c r="H27" s="13" t="s">
        <v>88</v>
      </c>
      <c r="I27" s="14" t="s">
        <v>89</v>
      </c>
      <c r="J27" s="12" t="s">
        <v>89</v>
      </c>
      <c r="K27" s="8"/>
      <c r="L27" s="71">
        <v>47.23</v>
      </c>
      <c r="M27" s="20">
        <f t="shared" si="0"/>
        <v>47.23</v>
      </c>
      <c r="N27" s="29">
        <f t="shared" si="1"/>
        <v>5.599999999999994</v>
      </c>
      <c r="O27" s="6" t="s">
        <v>105</v>
      </c>
      <c r="P27" s="5"/>
      <c r="Q27" s="19"/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5.75" customHeight="1">
      <c r="A28" s="6">
        <v>23</v>
      </c>
      <c r="B28" s="7">
        <v>2</v>
      </c>
      <c r="C28" s="7" t="s">
        <v>46</v>
      </c>
      <c r="D28" s="16" t="s">
        <v>133</v>
      </c>
      <c r="E28" s="17" t="s">
        <v>84</v>
      </c>
      <c r="F28" s="26">
        <v>36740</v>
      </c>
      <c r="G28" s="26" t="s">
        <v>122</v>
      </c>
      <c r="H28" s="13" t="s">
        <v>106</v>
      </c>
      <c r="I28" s="14" t="s">
        <v>107</v>
      </c>
      <c r="J28" s="12" t="s">
        <v>107</v>
      </c>
      <c r="K28" s="8"/>
      <c r="L28" s="71">
        <v>47.68</v>
      </c>
      <c r="M28" s="20">
        <f t="shared" si="0"/>
        <v>47.68</v>
      </c>
      <c r="N28" s="29">
        <f t="shared" si="1"/>
        <v>6.049999999999997</v>
      </c>
      <c r="O28" s="6" t="s">
        <v>105</v>
      </c>
      <c r="P28" s="5"/>
      <c r="Q28" s="19"/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5.75" customHeight="1">
      <c r="A29" s="6">
        <v>24</v>
      </c>
      <c r="B29" s="7">
        <v>9</v>
      </c>
      <c r="C29" s="7" t="s">
        <v>41</v>
      </c>
      <c r="D29" s="16" t="s">
        <v>116</v>
      </c>
      <c r="E29" s="17" t="s">
        <v>84</v>
      </c>
      <c r="F29" s="26">
        <v>36554</v>
      </c>
      <c r="G29" s="26" t="s">
        <v>105</v>
      </c>
      <c r="H29" s="13" t="s">
        <v>88</v>
      </c>
      <c r="I29" s="14" t="s">
        <v>117</v>
      </c>
      <c r="J29" s="12" t="s">
        <v>117</v>
      </c>
      <c r="K29" s="9"/>
      <c r="L29" s="71">
        <v>47.72</v>
      </c>
      <c r="M29" s="20">
        <f t="shared" si="0"/>
        <v>47.72</v>
      </c>
      <c r="N29" s="29">
        <f t="shared" si="1"/>
        <v>6.089999999999996</v>
      </c>
      <c r="O29" s="6" t="s">
        <v>105</v>
      </c>
      <c r="P29" s="5"/>
      <c r="Q29" s="19"/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5.75" customHeight="1">
      <c r="A30" s="6">
        <v>25</v>
      </c>
      <c r="B30" s="7">
        <v>89</v>
      </c>
      <c r="C30" s="7" t="s">
        <v>46</v>
      </c>
      <c r="D30" s="16" t="s">
        <v>47</v>
      </c>
      <c r="E30" s="17" t="s">
        <v>43</v>
      </c>
      <c r="F30" s="26"/>
      <c r="G30" s="17"/>
      <c r="H30" s="13" t="s">
        <v>44</v>
      </c>
      <c r="I30" s="14"/>
      <c r="J30" s="12"/>
      <c r="K30" s="8"/>
      <c r="L30" s="71">
        <v>47.83</v>
      </c>
      <c r="M30" s="20">
        <f t="shared" si="0"/>
        <v>47.83</v>
      </c>
      <c r="N30" s="29">
        <f t="shared" si="1"/>
        <v>6.199999999999996</v>
      </c>
      <c r="O30" s="6" t="s">
        <v>105</v>
      </c>
      <c r="P30" s="5"/>
      <c r="Q30" s="19"/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5.75" customHeight="1">
      <c r="A31" s="6">
        <v>26</v>
      </c>
      <c r="B31" s="7">
        <v>18</v>
      </c>
      <c r="C31" s="7" t="s">
        <v>46</v>
      </c>
      <c r="D31" s="16" t="s">
        <v>118</v>
      </c>
      <c r="E31" s="17" t="s">
        <v>84</v>
      </c>
      <c r="F31" s="26">
        <v>36956</v>
      </c>
      <c r="G31" s="26" t="s">
        <v>105</v>
      </c>
      <c r="H31" s="13" t="s">
        <v>44</v>
      </c>
      <c r="I31" s="14" t="s">
        <v>73</v>
      </c>
      <c r="J31" s="12" t="s">
        <v>73</v>
      </c>
      <c r="K31" s="8"/>
      <c r="L31" s="71">
        <v>47.94</v>
      </c>
      <c r="M31" s="20">
        <f t="shared" si="0"/>
        <v>47.94</v>
      </c>
      <c r="N31" s="29">
        <f t="shared" si="1"/>
        <v>6.309999999999995</v>
      </c>
      <c r="O31" s="6" t="s">
        <v>105</v>
      </c>
      <c r="P31" s="5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5.75" customHeight="1">
      <c r="A32" s="6">
        <v>27</v>
      </c>
      <c r="B32" s="7">
        <v>22</v>
      </c>
      <c r="C32" s="7" t="s">
        <v>46</v>
      </c>
      <c r="D32" s="16" t="s">
        <v>109</v>
      </c>
      <c r="E32" s="17" t="s">
        <v>84</v>
      </c>
      <c r="F32" s="26">
        <v>36536</v>
      </c>
      <c r="G32" s="26" t="s">
        <v>105</v>
      </c>
      <c r="H32" s="13" t="s">
        <v>44</v>
      </c>
      <c r="I32" s="14" t="s">
        <v>73</v>
      </c>
      <c r="J32" s="12" t="s">
        <v>73</v>
      </c>
      <c r="K32" s="8"/>
      <c r="L32" s="71">
        <v>48.52</v>
      </c>
      <c r="M32" s="20">
        <f t="shared" si="0"/>
        <v>48.52</v>
      </c>
      <c r="N32" s="29">
        <f t="shared" si="1"/>
        <v>6.890000000000001</v>
      </c>
      <c r="O32" s="6" t="s">
        <v>105</v>
      </c>
      <c r="P32" s="5"/>
      <c r="Q32" s="19"/>
      <c r="R32" s="19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5.75" customHeight="1">
      <c r="A33" s="6">
        <v>28</v>
      </c>
      <c r="B33" s="7">
        <v>10</v>
      </c>
      <c r="C33" s="7" t="s">
        <v>41</v>
      </c>
      <c r="D33" s="16" t="s">
        <v>110</v>
      </c>
      <c r="E33" s="17" t="s">
        <v>84</v>
      </c>
      <c r="F33" s="26">
        <v>36955</v>
      </c>
      <c r="G33" s="26" t="s">
        <v>49</v>
      </c>
      <c r="H33" s="13" t="s">
        <v>88</v>
      </c>
      <c r="I33" s="14" t="s">
        <v>89</v>
      </c>
      <c r="J33" s="12" t="s">
        <v>89</v>
      </c>
      <c r="K33" s="9"/>
      <c r="L33" s="71">
        <v>48.55</v>
      </c>
      <c r="M33" s="20">
        <f t="shared" si="0"/>
        <v>48.55</v>
      </c>
      <c r="N33" s="29">
        <f t="shared" si="1"/>
        <v>6.919999999999995</v>
      </c>
      <c r="O33" s="6" t="s">
        <v>105</v>
      </c>
      <c r="P33" s="5"/>
      <c r="Q33" s="19"/>
      <c r="R33" s="19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5.75" customHeight="1">
      <c r="A34" s="6">
        <v>29</v>
      </c>
      <c r="B34" s="7">
        <v>5</v>
      </c>
      <c r="C34" s="7" t="s">
        <v>41</v>
      </c>
      <c r="D34" s="16" t="s">
        <v>119</v>
      </c>
      <c r="E34" s="17" t="s">
        <v>84</v>
      </c>
      <c r="F34" s="26">
        <v>37239</v>
      </c>
      <c r="G34" s="26" t="s">
        <v>105</v>
      </c>
      <c r="H34" s="13" t="s">
        <v>120</v>
      </c>
      <c r="I34" s="14" t="s">
        <v>121</v>
      </c>
      <c r="J34" s="12" t="s">
        <v>121</v>
      </c>
      <c r="K34" s="9"/>
      <c r="L34" s="71">
        <v>48.77</v>
      </c>
      <c r="M34" s="20">
        <f t="shared" si="0"/>
        <v>48.77</v>
      </c>
      <c r="N34" s="29">
        <f t="shared" si="1"/>
        <v>7.140000000000001</v>
      </c>
      <c r="O34" s="6" t="s">
        <v>105</v>
      </c>
      <c r="P34" s="5"/>
      <c r="Q34" s="19"/>
      <c r="R34" s="19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5.75" customHeight="1">
      <c r="A35" s="6">
        <v>30</v>
      </c>
      <c r="B35" s="7">
        <v>49</v>
      </c>
      <c r="C35" s="7" t="s">
        <v>46</v>
      </c>
      <c r="D35" s="16" t="s">
        <v>71</v>
      </c>
      <c r="E35" s="17" t="s">
        <v>43</v>
      </c>
      <c r="F35" s="26">
        <v>37302</v>
      </c>
      <c r="G35" s="26" t="s">
        <v>105</v>
      </c>
      <c r="H35" s="13" t="s">
        <v>44</v>
      </c>
      <c r="I35" s="14" t="s">
        <v>45</v>
      </c>
      <c r="J35" s="12" t="s">
        <v>45</v>
      </c>
      <c r="K35" s="8"/>
      <c r="L35" s="89">
        <v>48.821</v>
      </c>
      <c r="M35" s="20">
        <f t="shared" si="0"/>
        <v>48.821</v>
      </c>
      <c r="N35" s="29">
        <f t="shared" si="1"/>
        <v>7.190999999999995</v>
      </c>
      <c r="O35" s="6" t="s">
        <v>105</v>
      </c>
      <c r="P35" s="5"/>
      <c r="Q35" s="19"/>
      <c r="R35" s="19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5.75" customHeight="1">
      <c r="A36" s="6">
        <v>31</v>
      </c>
      <c r="B36" s="7">
        <v>19</v>
      </c>
      <c r="C36" s="7" t="s">
        <v>41</v>
      </c>
      <c r="D36" s="16" t="s">
        <v>112</v>
      </c>
      <c r="E36" s="17" t="s">
        <v>84</v>
      </c>
      <c r="F36" s="26" t="s">
        <v>113</v>
      </c>
      <c r="G36" s="17" t="s">
        <v>105</v>
      </c>
      <c r="H36" s="13" t="s">
        <v>44</v>
      </c>
      <c r="I36" s="14" t="s">
        <v>45</v>
      </c>
      <c r="J36" s="12" t="s">
        <v>45</v>
      </c>
      <c r="K36" s="9"/>
      <c r="L36" s="89">
        <v>48.824</v>
      </c>
      <c r="M36" s="20">
        <f t="shared" si="0"/>
        <v>48.824</v>
      </c>
      <c r="N36" s="29">
        <f t="shared" si="1"/>
        <v>7.1939999999999955</v>
      </c>
      <c r="O36" s="6" t="s">
        <v>105</v>
      </c>
      <c r="P36" s="5"/>
      <c r="Q36" s="19"/>
      <c r="R36" s="19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5.75" customHeight="1">
      <c r="A37" s="6">
        <v>32</v>
      </c>
      <c r="B37" s="7">
        <v>54</v>
      </c>
      <c r="C37" s="7" t="s">
        <v>46</v>
      </c>
      <c r="D37" s="16" t="s">
        <v>66</v>
      </c>
      <c r="E37" s="17" t="s">
        <v>43</v>
      </c>
      <c r="F37" s="26">
        <v>37444</v>
      </c>
      <c r="G37" s="26" t="s">
        <v>49</v>
      </c>
      <c r="H37" s="13" t="s">
        <v>67</v>
      </c>
      <c r="I37" s="14" t="s">
        <v>68</v>
      </c>
      <c r="J37" s="12" t="s">
        <v>68</v>
      </c>
      <c r="K37" s="8"/>
      <c r="L37" s="71">
        <v>49.13</v>
      </c>
      <c r="M37" s="20">
        <f t="shared" si="0"/>
        <v>49.13</v>
      </c>
      <c r="N37" s="29">
        <f t="shared" si="1"/>
        <v>7.5</v>
      </c>
      <c r="O37" s="6" t="s">
        <v>105</v>
      </c>
      <c r="P37" s="5"/>
      <c r="Q37" s="19"/>
      <c r="R37" s="19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5.75" customHeight="1">
      <c r="A38" s="6">
        <v>33</v>
      </c>
      <c r="B38" s="7">
        <v>59</v>
      </c>
      <c r="C38" s="7" t="s">
        <v>41</v>
      </c>
      <c r="D38" s="16" t="s">
        <v>75</v>
      </c>
      <c r="E38" s="17" t="s">
        <v>43</v>
      </c>
      <c r="F38" s="26">
        <v>37714</v>
      </c>
      <c r="G38" s="26" t="s">
        <v>105</v>
      </c>
      <c r="H38" s="13" t="s">
        <v>76</v>
      </c>
      <c r="I38" s="14" t="s">
        <v>77</v>
      </c>
      <c r="J38" s="12" t="s">
        <v>77</v>
      </c>
      <c r="K38" s="9"/>
      <c r="L38" s="71">
        <v>49.29</v>
      </c>
      <c r="M38" s="20">
        <f aca="true" t="shared" si="2" ref="M38:M63">L38</f>
        <v>49.29</v>
      </c>
      <c r="N38" s="29">
        <f t="shared" si="1"/>
        <v>7.659999999999997</v>
      </c>
      <c r="O38" s="6" t="s">
        <v>105</v>
      </c>
      <c r="P38" s="5"/>
      <c r="Q38" s="19"/>
      <c r="R38" s="19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5.75" customHeight="1">
      <c r="A39" s="6">
        <v>34</v>
      </c>
      <c r="B39" s="7">
        <v>3</v>
      </c>
      <c r="C39" s="7" t="s">
        <v>46</v>
      </c>
      <c r="D39" s="16" t="s">
        <v>104</v>
      </c>
      <c r="E39" s="17" t="s">
        <v>84</v>
      </c>
      <c r="F39" s="26">
        <v>36760</v>
      </c>
      <c r="G39" s="26" t="s">
        <v>105</v>
      </c>
      <c r="H39" s="13" t="s">
        <v>106</v>
      </c>
      <c r="I39" s="14" t="s">
        <v>107</v>
      </c>
      <c r="J39" s="12" t="s">
        <v>107</v>
      </c>
      <c r="K39" s="8"/>
      <c r="L39" s="71">
        <v>49.32</v>
      </c>
      <c r="M39" s="20">
        <f t="shared" si="2"/>
        <v>49.32</v>
      </c>
      <c r="N39" s="29">
        <f t="shared" si="1"/>
        <v>7.689999999999998</v>
      </c>
      <c r="O39" s="6" t="s">
        <v>105</v>
      </c>
      <c r="P39" s="5"/>
      <c r="Q39" s="19"/>
      <c r="R39" s="19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31" ht="15.75" customHeight="1">
      <c r="A40" s="6">
        <v>35</v>
      </c>
      <c r="B40" s="7">
        <v>28</v>
      </c>
      <c r="C40" s="7" t="s">
        <v>46</v>
      </c>
      <c r="D40" s="16" t="s">
        <v>139</v>
      </c>
      <c r="E40" s="17" t="s">
        <v>84</v>
      </c>
      <c r="F40" s="26">
        <v>36986</v>
      </c>
      <c r="G40" s="26" t="s">
        <v>49</v>
      </c>
      <c r="H40" s="13" t="s">
        <v>91</v>
      </c>
      <c r="I40" s="14" t="s">
        <v>92</v>
      </c>
      <c r="J40" s="12" t="s">
        <v>92</v>
      </c>
      <c r="K40" s="8"/>
      <c r="L40" s="71">
        <v>49.54</v>
      </c>
      <c r="M40" s="20">
        <f t="shared" si="2"/>
        <v>49.54</v>
      </c>
      <c r="N40" s="29">
        <f t="shared" si="1"/>
        <v>7.909999999999997</v>
      </c>
      <c r="O40" s="6" t="s">
        <v>105</v>
      </c>
      <c r="P40" s="5"/>
      <c r="Q40" s="19"/>
      <c r="R40" s="19"/>
      <c r="S40" s="4"/>
      <c r="T40" s="4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</row>
    <row r="41" spans="1:31" ht="15.75" customHeight="1">
      <c r="A41" s="6">
        <v>36</v>
      </c>
      <c r="B41" s="7">
        <v>16</v>
      </c>
      <c r="C41" s="7" t="s">
        <v>46</v>
      </c>
      <c r="D41" s="16" t="s">
        <v>111</v>
      </c>
      <c r="E41" s="17" t="s">
        <v>84</v>
      </c>
      <c r="F41" s="26">
        <v>36981</v>
      </c>
      <c r="G41" s="26" t="s">
        <v>49</v>
      </c>
      <c r="H41" s="13" t="s">
        <v>44</v>
      </c>
      <c r="I41" s="14" t="s">
        <v>73</v>
      </c>
      <c r="J41" s="12" t="s">
        <v>73</v>
      </c>
      <c r="K41" s="8"/>
      <c r="L41" s="71">
        <v>49.59</v>
      </c>
      <c r="M41" s="20">
        <f t="shared" si="2"/>
        <v>49.59</v>
      </c>
      <c r="N41" s="29">
        <f t="shared" si="1"/>
        <v>7.960000000000001</v>
      </c>
      <c r="O41" s="6" t="s">
        <v>105</v>
      </c>
      <c r="P41" s="5"/>
      <c r="Q41" s="19"/>
      <c r="R41" s="19"/>
      <c r="S41" s="4"/>
      <c r="T41" s="4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</row>
    <row r="42" spans="1:31" ht="15.75" customHeight="1">
      <c r="A42" s="6">
        <v>37</v>
      </c>
      <c r="B42" s="7">
        <v>56</v>
      </c>
      <c r="C42" s="7" t="s">
        <v>46</v>
      </c>
      <c r="D42" s="16" t="s">
        <v>63</v>
      </c>
      <c r="E42" s="17" t="s">
        <v>43</v>
      </c>
      <c r="F42" s="26">
        <v>37330</v>
      </c>
      <c r="G42" s="26" t="s">
        <v>49</v>
      </c>
      <c r="H42" s="13" t="s">
        <v>60</v>
      </c>
      <c r="I42" s="14" t="s">
        <v>64</v>
      </c>
      <c r="J42" s="12" t="s">
        <v>64</v>
      </c>
      <c r="K42" s="8"/>
      <c r="L42" s="71">
        <v>49.68</v>
      </c>
      <c r="M42" s="20">
        <f t="shared" si="2"/>
        <v>49.68</v>
      </c>
      <c r="N42" s="29">
        <f t="shared" si="1"/>
        <v>8.049999999999997</v>
      </c>
      <c r="O42" s="6" t="s">
        <v>105</v>
      </c>
      <c r="P42" s="5"/>
      <c r="Q42" s="19"/>
      <c r="R42" s="19"/>
      <c r="S42" s="4"/>
      <c r="T42" s="4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</row>
    <row r="43" spans="1:31" ht="15.75" customHeight="1">
      <c r="A43" s="6">
        <v>38</v>
      </c>
      <c r="B43" s="7">
        <v>39</v>
      </c>
      <c r="C43" s="7" t="s">
        <v>46</v>
      </c>
      <c r="D43" s="16" t="s">
        <v>136</v>
      </c>
      <c r="E43" s="17" t="s">
        <v>84</v>
      </c>
      <c r="F43" s="26">
        <v>37059</v>
      </c>
      <c r="G43" s="26" t="s">
        <v>49</v>
      </c>
      <c r="H43" s="13" t="s">
        <v>98</v>
      </c>
      <c r="I43" s="14" t="s">
        <v>99</v>
      </c>
      <c r="J43" s="12" t="s">
        <v>99</v>
      </c>
      <c r="K43" s="8"/>
      <c r="L43" s="71">
        <v>49.78</v>
      </c>
      <c r="M43" s="20">
        <f t="shared" si="2"/>
        <v>49.78</v>
      </c>
      <c r="N43" s="29">
        <f t="shared" si="1"/>
        <v>8.149999999999999</v>
      </c>
      <c r="O43" s="6" t="s">
        <v>49</v>
      </c>
      <c r="P43" s="5"/>
      <c r="Q43" s="19"/>
      <c r="R43" s="19"/>
      <c r="S43" s="4"/>
      <c r="T43" s="4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</row>
    <row r="44" spans="1:31" ht="15.75" customHeight="1">
      <c r="A44" s="6">
        <v>39</v>
      </c>
      <c r="B44" s="7">
        <v>26</v>
      </c>
      <c r="C44" s="7" t="s">
        <v>46</v>
      </c>
      <c r="D44" s="16" t="s">
        <v>114</v>
      </c>
      <c r="E44" s="17" t="s">
        <v>43</v>
      </c>
      <c r="F44" s="26">
        <v>37574</v>
      </c>
      <c r="G44" s="26" t="s">
        <v>105</v>
      </c>
      <c r="H44" s="13" t="s">
        <v>91</v>
      </c>
      <c r="I44" s="14" t="s">
        <v>115</v>
      </c>
      <c r="J44" s="12" t="s">
        <v>115</v>
      </c>
      <c r="K44" s="8"/>
      <c r="L44" s="71">
        <v>49.8</v>
      </c>
      <c r="M44" s="20">
        <f t="shared" si="2"/>
        <v>49.8</v>
      </c>
      <c r="N44" s="29">
        <f t="shared" si="1"/>
        <v>8.169999999999995</v>
      </c>
      <c r="O44" s="6" t="s">
        <v>49</v>
      </c>
      <c r="P44" s="5"/>
      <c r="Q44" s="19"/>
      <c r="R44" s="19"/>
      <c r="S44" s="4"/>
      <c r="T44" s="4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</row>
    <row r="45" spans="1:31" ht="15.75" customHeight="1">
      <c r="A45" s="6">
        <v>40</v>
      </c>
      <c r="B45" s="7">
        <v>34</v>
      </c>
      <c r="C45" s="7" t="s">
        <v>41</v>
      </c>
      <c r="D45" s="16" t="s">
        <v>137</v>
      </c>
      <c r="E45" s="17" t="s">
        <v>84</v>
      </c>
      <c r="F45" s="26" t="s">
        <v>138</v>
      </c>
      <c r="G45" s="17" t="s">
        <v>122</v>
      </c>
      <c r="H45" s="13" t="s">
        <v>76</v>
      </c>
      <c r="I45" s="14" t="s">
        <v>77</v>
      </c>
      <c r="J45" s="12" t="s">
        <v>77</v>
      </c>
      <c r="K45" s="9"/>
      <c r="L45" s="71">
        <v>50.03</v>
      </c>
      <c r="M45" s="20">
        <f t="shared" si="2"/>
        <v>50.03</v>
      </c>
      <c r="N45" s="29">
        <f t="shared" si="1"/>
        <v>8.399999999999999</v>
      </c>
      <c r="O45" s="6" t="s">
        <v>49</v>
      </c>
      <c r="P45" s="5"/>
      <c r="Q45" s="19"/>
      <c r="R45" s="19"/>
      <c r="S45" s="4"/>
      <c r="T45" s="4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</row>
    <row r="46" spans="1:31" ht="15.75" customHeight="1">
      <c r="A46" s="6">
        <v>41</v>
      </c>
      <c r="B46" s="7">
        <v>38</v>
      </c>
      <c r="C46" s="7" t="s">
        <v>41</v>
      </c>
      <c r="D46" s="16" t="s">
        <v>96</v>
      </c>
      <c r="E46" s="17" t="s">
        <v>84</v>
      </c>
      <c r="F46" s="26" t="s">
        <v>97</v>
      </c>
      <c r="G46" s="26" t="s">
        <v>49</v>
      </c>
      <c r="H46" s="13" t="s">
        <v>98</v>
      </c>
      <c r="I46" s="14" t="s">
        <v>99</v>
      </c>
      <c r="J46" s="12" t="s">
        <v>99</v>
      </c>
      <c r="K46" s="9"/>
      <c r="L46" s="71">
        <v>50.65</v>
      </c>
      <c r="M46" s="20">
        <f t="shared" si="2"/>
        <v>50.65</v>
      </c>
      <c r="N46" s="29">
        <f t="shared" si="1"/>
        <v>9.019999999999996</v>
      </c>
      <c r="O46" s="6" t="s">
        <v>49</v>
      </c>
      <c r="P46" s="5"/>
      <c r="Q46" s="19"/>
      <c r="R46" s="19"/>
      <c r="S46" s="4"/>
      <c r="T46" s="4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</row>
    <row r="47" spans="1:31" ht="15.75" customHeight="1">
      <c r="A47" s="6">
        <v>42</v>
      </c>
      <c r="B47" s="7">
        <v>45</v>
      </c>
      <c r="C47" s="7" t="s">
        <v>41</v>
      </c>
      <c r="D47" s="16" t="s">
        <v>62</v>
      </c>
      <c r="E47" s="17" t="s">
        <v>43</v>
      </c>
      <c r="F47" s="26">
        <v>37838</v>
      </c>
      <c r="G47" s="26" t="s">
        <v>49</v>
      </c>
      <c r="H47" s="13" t="s">
        <v>44</v>
      </c>
      <c r="I47" s="14" t="s">
        <v>53</v>
      </c>
      <c r="J47" s="12" t="s">
        <v>53</v>
      </c>
      <c r="K47" s="9"/>
      <c r="L47" s="89">
        <v>50.99</v>
      </c>
      <c r="M47" s="20">
        <f t="shared" si="2"/>
        <v>50.99</v>
      </c>
      <c r="N47" s="29">
        <f t="shared" si="1"/>
        <v>9.36</v>
      </c>
      <c r="O47" s="6" t="s">
        <v>49</v>
      </c>
      <c r="P47" s="5"/>
      <c r="Q47" s="19"/>
      <c r="R47" s="19"/>
      <c r="S47" s="4"/>
      <c r="T47" s="4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</row>
    <row r="48" spans="1:31" ht="15.75" customHeight="1">
      <c r="A48" s="6">
        <v>43</v>
      </c>
      <c r="B48" s="7">
        <v>27</v>
      </c>
      <c r="C48" s="7" t="s">
        <v>46</v>
      </c>
      <c r="D48" s="16" t="s">
        <v>90</v>
      </c>
      <c r="E48" s="17" t="s">
        <v>43</v>
      </c>
      <c r="F48" s="26">
        <v>37718</v>
      </c>
      <c r="G48" s="26" t="s">
        <v>55</v>
      </c>
      <c r="H48" s="13" t="s">
        <v>91</v>
      </c>
      <c r="I48" s="14" t="s">
        <v>92</v>
      </c>
      <c r="J48" s="12" t="s">
        <v>92</v>
      </c>
      <c r="K48" s="8"/>
      <c r="L48" s="89">
        <v>50.993</v>
      </c>
      <c r="M48" s="20">
        <f t="shared" si="2"/>
        <v>50.993</v>
      </c>
      <c r="N48" s="29">
        <f t="shared" si="1"/>
        <v>9.363</v>
      </c>
      <c r="O48" s="6" t="s">
        <v>49</v>
      </c>
      <c r="P48" s="5"/>
      <c r="Q48" s="19"/>
      <c r="R48" s="19"/>
      <c r="S48" s="4"/>
      <c r="T48" s="4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</row>
    <row r="49" spans="1:31" ht="15.75" customHeight="1">
      <c r="A49" s="6">
        <v>44</v>
      </c>
      <c r="B49" s="7">
        <v>46</v>
      </c>
      <c r="C49" s="7" t="s">
        <v>41</v>
      </c>
      <c r="D49" s="16" t="s">
        <v>58</v>
      </c>
      <c r="E49" s="17" t="s">
        <v>43</v>
      </c>
      <c r="F49" s="26">
        <v>38301</v>
      </c>
      <c r="G49" s="26" t="s">
        <v>49</v>
      </c>
      <c r="H49" s="13" t="s">
        <v>44</v>
      </c>
      <c r="I49" s="14" t="s">
        <v>53</v>
      </c>
      <c r="J49" s="12" t="s">
        <v>53</v>
      </c>
      <c r="K49" s="9"/>
      <c r="L49" s="71">
        <v>51.49</v>
      </c>
      <c r="M49" s="20">
        <f t="shared" si="2"/>
        <v>51.49</v>
      </c>
      <c r="N49" s="29">
        <f t="shared" si="1"/>
        <v>9.86</v>
      </c>
      <c r="O49" s="6" t="s">
        <v>49</v>
      </c>
      <c r="P49" s="5"/>
      <c r="Q49" s="19"/>
      <c r="R49" s="19"/>
      <c r="S49" s="4"/>
      <c r="T49" s="4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</row>
    <row r="50" spans="1:31" ht="15.75" customHeight="1">
      <c r="A50" s="6">
        <v>45</v>
      </c>
      <c r="B50" s="7">
        <v>48</v>
      </c>
      <c r="C50" s="7" t="s">
        <v>41</v>
      </c>
      <c r="D50" s="16" t="s">
        <v>69</v>
      </c>
      <c r="E50" s="17" t="s">
        <v>43</v>
      </c>
      <c r="F50" s="26">
        <v>37452</v>
      </c>
      <c r="G50" s="26" t="s">
        <v>105</v>
      </c>
      <c r="H50" s="13" t="s">
        <v>44</v>
      </c>
      <c r="I50" s="14" t="s">
        <v>45</v>
      </c>
      <c r="J50" s="12" t="s">
        <v>45</v>
      </c>
      <c r="K50" s="9"/>
      <c r="L50" s="71">
        <v>51.72</v>
      </c>
      <c r="M50" s="20">
        <f t="shared" si="2"/>
        <v>51.72</v>
      </c>
      <c r="N50" s="29">
        <f t="shared" si="1"/>
        <v>10.089999999999996</v>
      </c>
      <c r="O50" s="6" t="s">
        <v>49</v>
      </c>
      <c r="P50" s="5"/>
      <c r="Q50" s="19"/>
      <c r="R50" s="19"/>
      <c r="S50" s="4"/>
      <c r="T50" s="4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</row>
    <row r="51" spans="1:31" ht="15.75" customHeight="1">
      <c r="A51" s="6">
        <v>46</v>
      </c>
      <c r="B51" s="7">
        <v>44</v>
      </c>
      <c r="C51" s="7" t="s">
        <v>41</v>
      </c>
      <c r="D51" s="16" t="s">
        <v>65</v>
      </c>
      <c r="E51" s="17" t="s">
        <v>43</v>
      </c>
      <c r="F51" s="26">
        <v>38063</v>
      </c>
      <c r="G51" s="26" t="s">
        <v>49</v>
      </c>
      <c r="H51" s="13" t="s">
        <v>44</v>
      </c>
      <c r="I51" s="14" t="s">
        <v>53</v>
      </c>
      <c r="J51" s="12" t="s">
        <v>53</v>
      </c>
      <c r="K51" s="9"/>
      <c r="L51" s="71">
        <v>51.82</v>
      </c>
      <c r="M51" s="20">
        <f t="shared" si="2"/>
        <v>51.82</v>
      </c>
      <c r="N51" s="29">
        <f t="shared" si="1"/>
        <v>10.189999999999998</v>
      </c>
      <c r="O51" s="6" t="s">
        <v>49</v>
      </c>
      <c r="P51" s="5"/>
      <c r="Q51" s="19"/>
      <c r="R51" s="19"/>
      <c r="S51" s="4"/>
      <c r="T51" s="4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</row>
    <row r="52" spans="1:31" ht="15.75" customHeight="1">
      <c r="A52" s="6">
        <v>47</v>
      </c>
      <c r="B52" s="7">
        <v>36</v>
      </c>
      <c r="C52" s="7" t="s">
        <v>41</v>
      </c>
      <c r="D52" s="16" t="s">
        <v>83</v>
      </c>
      <c r="E52" s="17" t="s">
        <v>84</v>
      </c>
      <c r="F52" s="26">
        <v>36951</v>
      </c>
      <c r="G52" s="26"/>
      <c r="H52" s="13" t="s">
        <v>76</v>
      </c>
      <c r="I52" s="14" t="s">
        <v>85</v>
      </c>
      <c r="J52" s="12" t="s">
        <v>85</v>
      </c>
      <c r="K52" s="9"/>
      <c r="L52" s="71">
        <v>51.87</v>
      </c>
      <c r="M52" s="20">
        <f t="shared" si="2"/>
        <v>51.87</v>
      </c>
      <c r="N52" s="29">
        <f t="shared" si="1"/>
        <v>10.239999999999995</v>
      </c>
      <c r="O52" s="6" t="s">
        <v>49</v>
      </c>
      <c r="P52" s="5"/>
      <c r="Q52" s="19"/>
      <c r="R52" s="19"/>
      <c r="S52" s="4"/>
      <c r="T52" s="4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</row>
    <row r="53" spans="1:31" ht="15.75" customHeight="1">
      <c r="A53" s="6">
        <v>48</v>
      </c>
      <c r="B53" s="7">
        <v>31</v>
      </c>
      <c r="C53" s="7" t="s">
        <v>41</v>
      </c>
      <c r="D53" s="16" t="s">
        <v>93</v>
      </c>
      <c r="E53" s="17" t="s">
        <v>84</v>
      </c>
      <c r="F53" s="26">
        <v>36688</v>
      </c>
      <c r="G53" s="26" t="s">
        <v>49</v>
      </c>
      <c r="H53" s="13" t="s">
        <v>60</v>
      </c>
      <c r="I53" s="14" t="s">
        <v>61</v>
      </c>
      <c r="J53" s="12" t="s">
        <v>61</v>
      </c>
      <c r="K53" s="9"/>
      <c r="L53" s="71">
        <v>52</v>
      </c>
      <c r="M53" s="20">
        <f t="shared" si="2"/>
        <v>52</v>
      </c>
      <c r="N53" s="29">
        <f t="shared" si="1"/>
        <v>10.369999999999997</v>
      </c>
      <c r="O53" s="6" t="s">
        <v>49</v>
      </c>
      <c r="P53" s="5"/>
      <c r="Q53" s="19"/>
      <c r="R53" s="19"/>
      <c r="S53" s="4"/>
      <c r="T53" s="4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</row>
    <row r="54" spans="1:31" ht="15.75" customHeight="1">
      <c r="A54" s="6">
        <v>49</v>
      </c>
      <c r="B54" s="7">
        <v>40</v>
      </c>
      <c r="C54" s="7" t="s">
        <v>46</v>
      </c>
      <c r="D54" s="16" t="s">
        <v>100</v>
      </c>
      <c r="E54" s="17" t="s">
        <v>84</v>
      </c>
      <c r="F54" s="26">
        <v>36836</v>
      </c>
      <c r="G54" s="26" t="s">
        <v>55</v>
      </c>
      <c r="H54" s="13" t="s">
        <v>101</v>
      </c>
      <c r="I54" s="14" t="s">
        <v>102</v>
      </c>
      <c r="J54" s="12" t="s">
        <v>102</v>
      </c>
      <c r="K54" s="8"/>
      <c r="L54" s="71">
        <v>52.18</v>
      </c>
      <c r="M54" s="20">
        <f t="shared" si="2"/>
        <v>52.18</v>
      </c>
      <c r="N54" s="29">
        <f t="shared" si="1"/>
        <v>10.549999999999997</v>
      </c>
      <c r="O54" s="6" t="s">
        <v>49</v>
      </c>
      <c r="P54" s="5"/>
      <c r="Q54" s="19"/>
      <c r="R54" s="19"/>
      <c r="S54" s="4"/>
      <c r="T54" s="4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</row>
    <row r="55" spans="1:31" ht="15.75" customHeight="1">
      <c r="A55" s="6">
        <v>50</v>
      </c>
      <c r="B55" s="7">
        <v>11</v>
      </c>
      <c r="C55" s="7" t="s">
        <v>41</v>
      </c>
      <c r="D55" s="16" t="s">
        <v>86</v>
      </c>
      <c r="E55" s="17" t="s">
        <v>84</v>
      </c>
      <c r="F55" s="26">
        <v>37068</v>
      </c>
      <c r="G55" s="26" t="s">
        <v>87</v>
      </c>
      <c r="H55" s="13" t="s">
        <v>88</v>
      </c>
      <c r="I55" s="14" t="s">
        <v>89</v>
      </c>
      <c r="J55" s="12" t="s">
        <v>89</v>
      </c>
      <c r="K55" s="9"/>
      <c r="L55" s="71">
        <v>52.74</v>
      </c>
      <c r="M55" s="20">
        <f t="shared" si="2"/>
        <v>52.74</v>
      </c>
      <c r="N55" s="29">
        <f t="shared" si="1"/>
        <v>11.11</v>
      </c>
      <c r="O55" s="6" t="s">
        <v>49</v>
      </c>
      <c r="P55" s="5"/>
      <c r="Q55" s="19"/>
      <c r="R55" s="19"/>
      <c r="S55" s="4"/>
      <c r="T55" s="4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</row>
    <row r="56" spans="1:31" ht="15.75" customHeight="1">
      <c r="A56" s="6">
        <v>51</v>
      </c>
      <c r="B56" s="7">
        <v>41</v>
      </c>
      <c r="C56" s="7" t="s">
        <v>41</v>
      </c>
      <c r="D56" s="16" t="s">
        <v>48</v>
      </c>
      <c r="E56" s="17" t="s">
        <v>43</v>
      </c>
      <c r="F56" s="26">
        <v>37498</v>
      </c>
      <c r="G56" s="26" t="s">
        <v>49</v>
      </c>
      <c r="H56" s="13" t="s">
        <v>44</v>
      </c>
      <c r="I56" s="14" t="s">
        <v>45</v>
      </c>
      <c r="J56" s="12" t="s">
        <v>45</v>
      </c>
      <c r="K56" s="9"/>
      <c r="L56" s="71">
        <v>52.84</v>
      </c>
      <c r="M56" s="20">
        <f t="shared" si="2"/>
        <v>52.84</v>
      </c>
      <c r="N56" s="29">
        <f t="shared" si="1"/>
        <v>11.21</v>
      </c>
      <c r="O56" s="6" t="s">
        <v>49</v>
      </c>
      <c r="P56" s="5"/>
      <c r="Q56" s="19"/>
      <c r="R56" s="19"/>
      <c r="S56" s="4"/>
      <c r="T56" s="4"/>
      <c r="U56" s="4"/>
      <c r="V56" s="4"/>
      <c r="W56" s="7"/>
      <c r="X56" s="4"/>
      <c r="Y56" s="4"/>
      <c r="Z56" s="4"/>
      <c r="AA56" s="4"/>
      <c r="AB56" s="4"/>
      <c r="AC56" s="4"/>
      <c r="AD56" s="4"/>
      <c r="AE56" s="4"/>
    </row>
    <row r="57" spans="1:31" ht="15.75" customHeight="1">
      <c r="A57" s="6">
        <v>52</v>
      </c>
      <c r="B57" s="7">
        <v>50</v>
      </c>
      <c r="C57" s="7" t="s">
        <v>46</v>
      </c>
      <c r="D57" s="16" t="s">
        <v>50</v>
      </c>
      <c r="E57" s="17" t="s">
        <v>43</v>
      </c>
      <c r="F57" s="26">
        <v>37614</v>
      </c>
      <c r="G57" s="26" t="s">
        <v>49</v>
      </c>
      <c r="H57" s="13" t="s">
        <v>44</v>
      </c>
      <c r="I57" s="14" t="s">
        <v>45</v>
      </c>
      <c r="J57" s="12" t="s">
        <v>45</v>
      </c>
      <c r="K57" s="8"/>
      <c r="L57" s="71">
        <v>52.92</v>
      </c>
      <c r="M57" s="20">
        <f t="shared" si="2"/>
        <v>52.92</v>
      </c>
      <c r="N57" s="29">
        <f t="shared" si="1"/>
        <v>11.29</v>
      </c>
      <c r="O57" s="6" t="s">
        <v>49</v>
      </c>
      <c r="P57" s="5"/>
      <c r="Q57" s="19"/>
      <c r="R57" s="19"/>
      <c r="S57" s="4"/>
      <c r="T57" s="4"/>
      <c r="U57" s="4"/>
      <c r="V57" s="4"/>
      <c r="W57" s="7"/>
      <c r="X57" s="4"/>
      <c r="Y57" s="4"/>
      <c r="Z57" s="4"/>
      <c r="AA57" s="4"/>
      <c r="AB57" s="4"/>
      <c r="AC57" s="4"/>
      <c r="AD57" s="4"/>
      <c r="AE57" s="4"/>
    </row>
    <row r="58" spans="1:31" ht="15.75" customHeight="1">
      <c r="A58" s="6">
        <v>53</v>
      </c>
      <c r="B58" s="7">
        <v>47</v>
      </c>
      <c r="C58" s="7" t="s">
        <v>41</v>
      </c>
      <c r="D58" s="16" t="s">
        <v>52</v>
      </c>
      <c r="E58" s="17" t="s">
        <v>43</v>
      </c>
      <c r="F58" s="26">
        <v>37750</v>
      </c>
      <c r="G58" s="26" t="s">
        <v>49</v>
      </c>
      <c r="H58" s="13" t="s">
        <v>44</v>
      </c>
      <c r="I58" s="14" t="s">
        <v>53</v>
      </c>
      <c r="J58" s="12" t="s">
        <v>53</v>
      </c>
      <c r="K58" s="9"/>
      <c r="L58" s="71">
        <v>53.15</v>
      </c>
      <c r="M58" s="20">
        <f t="shared" si="2"/>
        <v>53.15</v>
      </c>
      <c r="N58" s="29">
        <f t="shared" si="1"/>
        <v>11.519999999999996</v>
      </c>
      <c r="O58" s="6" t="s">
        <v>49</v>
      </c>
      <c r="P58" s="5"/>
      <c r="Q58" s="19"/>
      <c r="R58" s="19"/>
      <c r="S58" s="4"/>
      <c r="T58" s="4"/>
      <c r="U58" s="4"/>
      <c r="V58" s="4"/>
      <c r="W58" s="7"/>
      <c r="X58" s="4"/>
      <c r="Y58" s="4"/>
      <c r="Z58" s="4"/>
      <c r="AA58" s="4"/>
      <c r="AB58" s="4"/>
      <c r="AC58" s="4"/>
      <c r="AD58" s="4"/>
      <c r="AE58" s="4"/>
    </row>
    <row r="59" spans="1:31" ht="15.75" customHeight="1">
      <c r="A59" s="6">
        <v>54</v>
      </c>
      <c r="B59" s="7">
        <v>51</v>
      </c>
      <c r="C59" s="7" t="s">
        <v>41</v>
      </c>
      <c r="D59" s="16" t="s">
        <v>42</v>
      </c>
      <c r="E59" s="17" t="s">
        <v>43</v>
      </c>
      <c r="F59" s="26">
        <v>37151</v>
      </c>
      <c r="G59" s="26"/>
      <c r="H59" s="13" t="s">
        <v>44</v>
      </c>
      <c r="I59" s="14" t="s">
        <v>45</v>
      </c>
      <c r="J59" s="12" t="s">
        <v>45</v>
      </c>
      <c r="K59" s="9"/>
      <c r="L59" s="71">
        <v>53.87</v>
      </c>
      <c r="M59" s="20">
        <f t="shared" si="2"/>
        <v>53.87</v>
      </c>
      <c r="N59" s="29">
        <f t="shared" si="1"/>
        <v>12.239999999999995</v>
      </c>
      <c r="O59" s="6" t="s">
        <v>55</v>
      </c>
      <c r="P59" s="5"/>
      <c r="Q59" s="19"/>
      <c r="R59" s="19"/>
      <c r="S59" s="4"/>
      <c r="T59" s="4"/>
      <c r="U59" s="4"/>
      <c r="V59" s="4"/>
      <c r="W59" s="7"/>
      <c r="X59" s="4"/>
      <c r="Y59" s="4"/>
      <c r="Z59" s="4"/>
      <c r="AA59" s="4"/>
      <c r="AB59" s="4"/>
      <c r="AC59" s="4"/>
      <c r="AD59" s="4"/>
      <c r="AE59" s="4"/>
    </row>
    <row r="60" spans="1:31" ht="15.75" customHeight="1">
      <c r="A60" s="6">
        <v>55</v>
      </c>
      <c r="B60" s="7">
        <v>60</v>
      </c>
      <c r="C60" s="7" t="s">
        <v>46</v>
      </c>
      <c r="D60" s="16" t="s">
        <v>54</v>
      </c>
      <c r="E60" s="17" t="s">
        <v>43</v>
      </c>
      <c r="F60" s="26">
        <v>37438</v>
      </c>
      <c r="G60" s="26" t="s">
        <v>55</v>
      </c>
      <c r="H60" s="13" t="s">
        <v>56</v>
      </c>
      <c r="I60" s="14" t="s">
        <v>57</v>
      </c>
      <c r="J60" s="12" t="s">
        <v>57</v>
      </c>
      <c r="K60" s="8"/>
      <c r="L60" s="71">
        <v>56.23</v>
      </c>
      <c r="M60" s="20">
        <f t="shared" si="2"/>
        <v>56.23</v>
      </c>
      <c r="N60" s="29">
        <f t="shared" si="1"/>
        <v>14.599999999999994</v>
      </c>
      <c r="O60" s="6" t="s">
        <v>55</v>
      </c>
      <c r="P60" s="5"/>
      <c r="Q60" s="19"/>
      <c r="R60" s="19"/>
      <c r="S60" s="4"/>
      <c r="T60" s="4"/>
      <c r="U60" s="4"/>
      <c r="V60" s="4"/>
      <c r="W60" s="7"/>
      <c r="X60" s="4"/>
      <c r="Y60" s="4"/>
      <c r="Z60" s="4"/>
      <c r="AA60" s="4"/>
      <c r="AB60" s="4"/>
      <c r="AC60" s="4"/>
      <c r="AD60" s="4"/>
      <c r="AE60" s="4"/>
    </row>
    <row r="61" spans="1:31" ht="15.75" customHeight="1">
      <c r="A61" s="6">
        <v>56</v>
      </c>
      <c r="B61" s="7">
        <v>57</v>
      </c>
      <c r="C61" s="7" t="s">
        <v>46</v>
      </c>
      <c r="D61" s="16" t="s">
        <v>59</v>
      </c>
      <c r="E61" s="17" t="s">
        <v>43</v>
      </c>
      <c r="F61" s="26">
        <v>37707</v>
      </c>
      <c r="G61" s="26" t="s">
        <v>49</v>
      </c>
      <c r="H61" s="13" t="s">
        <v>60</v>
      </c>
      <c r="I61" s="14" t="s">
        <v>61</v>
      </c>
      <c r="J61" s="12" t="s">
        <v>61</v>
      </c>
      <c r="K61" s="8"/>
      <c r="L61" s="71">
        <v>56.9</v>
      </c>
      <c r="M61" s="20">
        <f t="shared" si="2"/>
        <v>56.9</v>
      </c>
      <c r="N61" s="29">
        <f t="shared" si="1"/>
        <v>15.269999999999996</v>
      </c>
      <c r="O61" s="6" t="s">
        <v>55</v>
      </c>
      <c r="P61" s="5"/>
      <c r="Q61" s="19"/>
      <c r="R61" s="19"/>
      <c r="S61" s="4"/>
      <c r="T61" s="4"/>
      <c r="U61" s="4"/>
      <c r="V61" s="4"/>
      <c r="W61" s="7"/>
      <c r="X61" s="4"/>
      <c r="Y61" s="4"/>
      <c r="Z61" s="4"/>
      <c r="AA61" s="4"/>
      <c r="AB61" s="4"/>
      <c r="AC61" s="4"/>
      <c r="AD61" s="4"/>
      <c r="AE61" s="4"/>
    </row>
    <row r="62" spans="1:31" ht="15.75" customHeight="1">
      <c r="A62" s="6">
        <v>57</v>
      </c>
      <c r="B62" s="7">
        <v>30</v>
      </c>
      <c r="C62" s="7" t="s">
        <v>41</v>
      </c>
      <c r="D62" s="16" t="s">
        <v>103</v>
      </c>
      <c r="E62" s="17" t="s">
        <v>84</v>
      </c>
      <c r="F62" s="26">
        <v>36778</v>
      </c>
      <c r="G62" s="26" t="s">
        <v>49</v>
      </c>
      <c r="H62" s="13" t="s">
        <v>60</v>
      </c>
      <c r="I62" s="14" t="s">
        <v>61</v>
      </c>
      <c r="J62" s="12" t="s">
        <v>61</v>
      </c>
      <c r="K62" s="9"/>
      <c r="L62" s="71">
        <v>62.65</v>
      </c>
      <c r="M62" s="20">
        <f t="shared" si="2"/>
        <v>62.65</v>
      </c>
      <c r="N62" s="29">
        <f t="shared" si="1"/>
        <v>21.019999999999996</v>
      </c>
      <c r="O62" s="6" t="s">
        <v>269</v>
      </c>
      <c r="P62" s="5"/>
      <c r="Q62" s="19"/>
      <c r="R62" s="19"/>
      <c r="S62" s="4"/>
      <c r="T62" s="4"/>
      <c r="U62" s="4"/>
      <c r="V62" s="4"/>
      <c r="W62" s="7"/>
      <c r="X62" s="4"/>
      <c r="Y62" s="4"/>
      <c r="Z62" s="4"/>
      <c r="AA62" s="4"/>
      <c r="AB62" s="4"/>
      <c r="AC62" s="4"/>
      <c r="AD62" s="4"/>
      <c r="AE62" s="4"/>
    </row>
    <row r="63" spans="1:31" ht="15.75" customHeight="1">
      <c r="A63" s="6">
        <v>58</v>
      </c>
      <c r="B63" s="7">
        <v>35</v>
      </c>
      <c r="C63" s="7" t="s">
        <v>46</v>
      </c>
      <c r="D63" s="16" t="s">
        <v>125</v>
      </c>
      <c r="E63" s="17" t="s">
        <v>84</v>
      </c>
      <c r="F63" s="26">
        <v>36652</v>
      </c>
      <c r="G63" s="26" t="s">
        <v>122</v>
      </c>
      <c r="H63" s="13" t="s">
        <v>76</v>
      </c>
      <c r="I63" s="14" t="s">
        <v>85</v>
      </c>
      <c r="J63" s="12" t="s">
        <v>85</v>
      </c>
      <c r="K63" s="8"/>
      <c r="L63" s="71">
        <v>69.57</v>
      </c>
      <c r="M63" s="20">
        <f t="shared" si="2"/>
        <v>69.57</v>
      </c>
      <c r="N63" s="29">
        <f t="shared" si="1"/>
        <v>27.93999999999999</v>
      </c>
      <c r="O63" s="6" t="s">
        <v>95</v>
      </c>
      <c r="P63" s="5"/>
      <c r="Q63" s="19"/>
      <c r="R63" s="19"/>
      <c r="S63" s="4"/>
      <c r="T63" s="4"/>
      <c r="U63" s="4"/>
      <c r="V63" s="4"/>
      <c r="W63" s="7"/>
      <c r="X63" s="4"/>
      <c r="Y63" s="4"/>
      <c r="Z63" s="4"/>
      <c r="AA63" s="4"/>
      <c r="AB63" s="4"/>
      <c r="AC63" s="4"/>
      <c r="AD63" s="4"/>
      <c r="AE63" s="4"/>
    </row>
    <row r="64" spans="1:31" ht="15.75" customHeight="1">
      <c r="A64" s="6"/>
      <c r="B64" s="7">
        <v>21</v>
      </c>
      <c r="C64" s="7" t="s">
        <v>41</v>
      </c>
      <c r="D64" s="16" t="s">
        <v>108</v>
      </c>
      <c r="E64" s="17" t="s">
        <v>84</v>
      </c>
      <c r="F64" s="26">
        <v>36711</v>
      </c>
      <c r="G64" s="26" t="s">
        <v>49</v>
      </c>
      <c r="H64" s="13" t="s">
        <v>44</v>
      </c>
      <c r="I64" s="14" t="s">
        <v>45</v>
      </c>
      <c r="J64" s="12" t="s">
        <v>45</v>
      </c>
      <c r="K64" s="9"/>
      <c r="L64" s="71" t="s">
        <v>267</v>
      </c>
      <c r="M64" s="20"/>
      <c r="N64" s="29"/>
      <c r="O64" s="6"/>
      <c r="P64" s="5"/>
      <c r="Q64" s="19"/>
      <c r="R64" s="19"/>
      <c r="S64" s="4"/>
      <c r="T64" s="4"/>
      <c r="U64" s="4"/>
      <c r="V64" s="4"/>
      <c r="W64" s="7"/>
      <c r="X64" s="4"/>
      <c r="Y64" s="4"/>
      <c r="Z64" s="4"/>
      <c r="AA64" s="4"/>
      <c r="AB64" s="4"/>
      <c r="AC64" s="4"/>
      <c r="AD64" s="4"/>
      <c r="AE64" s="4"/>
    </row>
    <row r="65" spans="1:31" ht="5.25" customHeight="1" thickBot="1">
      <c r="A65" s="34"/>
      <c r="B65" s="35"/>
      <c r="C65" s="35"/>
      <c r="D65" s="36"/>
      <c r="E65" s="37"/>
      <c r="F65" s="38"/>
      <c r="G65" s="38"/>
      <c r="H65" s="39"/>
      <c r="I65" s="40"/>
      <c r="J65" s="41"/>
      <c r="K65" s="73"/>
      <c r="L65" s="74"/>
      <c r="M65" s="42"/>
      <c r="N65" s="75"/>
      <c r="O65" s="34"/>
      <c r="P65" s="5"/>
      <c r="Q65" s="19"/>
      <c r="R65" s="19"/>
      <c r="S65" s="4"/>
      <c r="T65" s="4"/>
      <c r="U65" s="4"/>
      <c r="V65" s="4"/>
      <c r="W65" s="7"/>
      <c r="X65" s="4"/>
      <c r="Y65" s="4"/>
      <c r="Z65" s="4"/>
      <c r="AA65" s="4"/>
      <c r="AB65" s="4"/>
      <c r="AC65" s="4"/>
      <c r="AD65" s="4"/>
      <c r="AE65" s="4"/>
    </row>
    <row r="66" ht="20.25" customHeight="1" thickTop="1"/>
    <row r="67" spans="3:12" ht="15" customHeight="1">
      <c r="C67" s="100" t="s">
        <v>263</v>
      </c>
      <c r="D67" s="100"/>
      <c r="L67" s="54" t="s">
        <v>266</v>
      </c>
    </row>
    <row r="68" spans="3:12" ht="15" customHeight="1">
      <c r="C68" s="81" t="s">
        <v>268</v>
      </c>
      <c r="D68" s="82"/>
      <c r="L68" s="54" t="s">
        <v>264</v>
      </c>
    </row>
    <row r="69" ht="15" customHeight="1">
      <c r="L69" s="54" t="s">
        <v>265</v>
      </c>
    </row>
    <row r="70" ht="12.75">
      <c r="L70" s="54"/>
    </row>
    <row r="71" ht="12.75">
      <c r="L71" s="54"/>
    </row>
    <row r="72" ht="12.75">
      <c r="L72" s="54"/>
    </row>
    <row r="73" ht="12.75">
      <c r="L73" s="54"/>
    </row>
    <row r="74" ht="12.75">
      <c r="L74" s="54"/>
    </row>
    <row r="75" ht="12.75">
      <c r="L75" s="54"/>
    </row>
    <row r="76" ht="12.75">
      <c r="C76" s="54"/>
    </row>
    <row r="78" spans="1:15" ht="12.75">
      <c r="A78" s="98" t="s">
        <v>31</v>
      </c>
      <c r="B78" s="98"/>
      <c r="C78" s="98"/>
      <c r="D78" s="98"/>
      <c r="L78" s="99" t="s">
        <v>32</v>
      </c>
      <c r="M78" s="99"/>
      <c r="N78" s="99"/>
      <c r="O78" s="99"/>
    </row>
  </sheetData>
  <sheetProtection/>
  <mergeCells count="8">
    <mergeCell ref="A78:D78"/>
    <mergeCell ref="L78:O78"/>
    <mergeCell ref="C4:J4"/>
    <mergeCell ref="A1:O1"/>
    <mergeCell ref="A2:O2"/>
    <mergeCell ref="A3:D3"/>
    <mergeCell ref="J3:O3"/>
    <mergeCell ref="C67:D6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rowBreaks count="1" manualBreakCount="1">
    <brk id="48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AK81"/>
  <sheetViews>
    <sheetView view="pageBreakPreview" zoomScale="145" zoomScaleSheetLayoutView="145" zoomScalePageLayoutView="0" workbookViewId="0" topLeftCell="A57">
      <selection activeCell="A70" sqref="A70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5.00390625" style="1" customWidth="1"/>
    <col min="5" max="5" width="8.140625" style="1" hidden="1" customWidth="1"/>
    <col min="6" max="6" width="2.421875" style="1" hidden="1" customWidth="1"/>
    <col min="7" max="7" width="9.140625" style="1" customWidth="1"/>
    <col min="8" max="8" width="21.710937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7109375" style="1" customWidth="1"/>
    <col min="13" max="13" width="7.7109375" style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.75" customHeight="1">
      <c r="A1" s="93" t="str">
        <f>N_sor1</f>
        <v>Всероссийские соревнования по конькобежному спорту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33" customHeight="1">
      <c r="A2" s="94" t="str">
        <f>N_sor2</f>
        <v>на призы ЗМС В.А. Муратова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35.25" customHeight="1" thickBot="1">
      <c r="A3" s="95" t="s">
        <v>19</v>
      </c>
      <c r="B3" s="95"/>
      <c r="C3" s="95"/>
      <c r="D3" s="95"/>
      <c r="E3" s="87"/>
      <c r="F3" s="87"/>
      <c r="G3" s="87"/>
      <c r="H3" s="87"/>
      <c r="I3" s="87"/>
      <c r="J3" s="96" t="str">
        <f>D_d1</f>
        <v>04 апреля 2015 г.</v>
      </c>
      <c r="K3" s="97"/>
      <c r="L3" s="97"/>
      <c r="M3" s="97"/>
      <c r="N3" s="97"/>
      <c r="O3" s="97"/>
    </row>
    <row r="4" spans="2:37" ht="41.25" customHeight="1" thickTop="1">
      <c r="B4" s="15"/>
      <c r="C4" s="101" t="str">
        <f>N_un</f>
        <v>Юноши среднего возраста</v>
      </c>
      <c r="D4" s="101"/>
      <c r="E4" s="101"/>
      <c r="F4" s="101"/>
      <c r="G4" s="101"/>
      <c r="H4" s="101"/>
      <c r="I4" s="101"/>
      <c r="J4" s="101"/>
      <c r="K4" s="15"/>
      <c r="L4" s="18" t="str">
        <f>const!C10</f>
        <v>1000 метров</v>
      </c>
      <c r="M4" s="15"/>
      <c r="N4" s="15"/>
      <c r="O4" s="15"/>
      <c r="P4" s="3"/>
      <c r="Q4" s="4" t="s">
        <v>30</v>
      </c>
      <c r="R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 t="s">
        <v>1</v>
      </c>
      <c r="H5" s="2" t="s">
        <v>29</v>
      </c>
      <c r="I5" s="2"/>
      <c r="J5" s="2" t="s">
        <v>7</v>
      </c>
      <c r="K5" s="2"/>
      <c r="L5" s="11" t="s">
        <v>3</v>
      </c>
      <c r="M5" s="11" t="s">
        <v>8</v>
      </c>
      <c r="N5" s="11" t="s">
        <v>10</v>
      </c>
      <c r="O5" s="2" t="s">
        <v>5</v>
      </c>
      <c r="P5" s="3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25">
        <v>1</v>
      </c>
      <c r="B6" s="46">
        <v>126</v>
      </c>
      <c r="C6" s="46" t="s">
        <v>41</v>
      </c>
      <c r="D6" s="47" t="s">
        <v>260</v>
      </c>
      <c r="E6" s="48" t="s">
        <v>84</v>
      </c>
      <c r="F6" s="48" t="s">
        <v>261</v>
      </c>
      <c r="G6" s="49" t="s">
        <v>155</v>
      </c>
      <c r="H6" s="50" t="s">
        <v>44</v>
      </c>
      <c r="I6" s="50" t="s">
        <v>262</v>
      </c>
      <c r="J6" s="50"/>
      <c r="K6" s="85"/>
      <c r="L6" s="52">
        <f aca="true" t="shared" si="0" ref="L6:L37">(P6*60+Q6)/86400</f>
        <v>0.000912037037037037</v>
      </c>
      <c r="M6" s="33">
        <f aca="true" t="shared" si="1" ref="M6:M37">ROUNDDOWN(L6*86400/2,3)</f>
        <v>39.4</v>
      </c>
      <c r="N6" s="53">
        <f>(L6-L$6)*86400</f>
        <v>0</v>
      </c>
      <c r="O6" s="6" t="s">
        <v>155</v>
      </c>
      <c r="P6" s="3">
        <v>1</v>
      </c>
      <c r="Q6" s="19">
        <v>18.8</v>
      </c>
      <c r="R6" s="51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108</v>
      </c>
      <c r="C7" s="7" t="s">
        <v>41</v>
      </c>
      <c r="D7" s="16" t="s">
        <v>258</v>
      </c>
      <c r="E7" s="26" t="s">
        <v>84</v>
      </c>
      <c r="F7" s="26" t="s">
        <v>259</v>
      </c>
      <c r="G7" s="17" t="s">
        <v>155</v>
      </c>
      <c r="H7" s="13" t="s">
        <v>88</v>
      </c>
      <c r="I7" s="13" t="s">
        <v>185</v>
      </c>
      <c r="J7" s="13"/>
      <c r="K7" s="12"/>
      <c r="L7" s="79">
        <f t="shared" si="0"/>
        <v>0.0009148148148148147</v>
      </c>
      <c r="M7" s="33">
        <f t="shared" si="1"/>
        <v>39.52</v>
      </c>
      <c r="N7" s="29">
        <f aca="true" t="shared" si="2" ref="N7:N66">(L7-L$6)*86400</f>
        <v>0.23999999999998917</v>
      </c>
      <c r="O7" s="6" t="s">
        <v>155</v>
      </c>
      <c r="P7" s="3">
        <v>1</v>
      </c>
      <c r="Q7" s="19">
        <v>19.04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150</v>
      </c>
      <c r="C8" s="7" t="s">
        <v>41</v>
      </c>
      <c r="D8" s="16" t="s">
        <v>184</v>
      </c>
      <c r="E8" s="26" t="s">
        <v>43</v>
      </c>
      <c r="F8" s="26">
        <v>37130</v>
      </c>
      <c r="G8" s="17" t="s">
        <v>155</v>
      </c>
      <c r="H8" s="13" t="s">
        <v>88</v>
      </c>
      <c r="I8" s="13" t="s">
        <v>185</v>
      </c>
      <c r="J8" s="13"/>
      <c r="K8" s="12"/>
      <c r="L8" s="79">
        <f t="shared" si="0"/>
        <v>0.0009155092592592591</v>
      </c>
      <c r="M8" s="33">
        <f t="shared" si="1"/>
        <v>39.55</v>
      </c>
      <c r="N8" s="29">
        <f t="shared" si="2"/>
        <v>0.29999999999998883</v>
      </c>
      <c r="O8" s="6" t="s">
        <v>155</v>
      </c>
      <c r="P8" s="3">
        <v>1</v>
      </c>
      <c r="Q8" s="19">
        <v>19.1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124</v>
      </c>
      <c r="C9" s="7" t="s">
        <v>46</v>
      </c>
      <c r="D9" s="16" t="s">
        <v>242</v>
      </c>
      <c r="E9" s="26" t="s">
        <v>84</v>
      </c>
      <c r="F9" s="26" t="s">
        <v>243</v>
      </c>
      <c r="G9" s="17" t="s">
        <v>155</v>
      </c>
      <c r="H9" s="13" t="s">
        <v>44</v>
      </c>
      <c r="I9" s="13" t="s">
        <v>222</v>
      </c>
      <c r="J9" s="13"/>
      <c r="K9" s="28"/>
      <c r="L9" s="79">
        <f t="shared" si="0"/>
        <v>0.0009158564814814815</v>
      </c>
      <c r="M9" s="33">
        <f t="shared" si="1"/>
        <v>39.565</v>
      </c>
      <c r="N9" s="29">
        <f t="shared" si="2"/>
        <v>0.329999999999998</v>
      </c>
      <c r="O9" s="6" t="s">
        <v>155</v>
      </c>
      <c r="P9" s="3">
        <v>1</v>
      </c>
      <c r="Q9" s="19">
        <v>19.13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130</v>
      </c>
      <c r="C10" s="7" t="s">
        <v>46</v>
      </c>
      <c r="D10" s="16" t="s">
        <v>250</v>
      </c>
      <c r="E10" s="26" t="s">
        <v>84</v>
      </c>
      <c r="F10" s="26">
        <v>36364</v>
      </c>
      <c r="G10" s="17" t="s">
        <v>155</v>
      </c>
      <c r="H10" s="13" t="s">
        <v>67</v>
      </c>
      <c r="I10" s="13" t="s">
        <v>162</v>
      </c>
      <c r="J10" s="13"/>
      <c r="K10" s="12"/>
      <c r="L10" s="79">
        <f t="shared" si="0"/>
        <v>0.0009230324074074075</v>
      </c>
      <c r="M10" s="33">
        <f t="shared" si="1"/>
        <v>39.875</v>
      </c>
      <c r="N10" s="29">
        <f t="shared" si="2"/>
        <v>0.9500000000000036</v>
      </c>
      <c r="O10" s="6" t="s">
        <v>155</v>
      </c>
      <c r="P10" s="3">
        <v>1</v>
      </c>
      <c r="Q10" s="19">
        <v>19.75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129</v>
      </c>
      <c r="C11" s="7" t="s">
        <v>41</v>
      </c>
      <c r="D11" s="16" t="s">
        <v>248</v>
      </c>
      <c r="E11" s="26" t="s">
        <v>84</v>
      </c>
      <c r="F11" s="26" t="s">
        <v>249</v>
      </c>
      <c r="G11" s="17" t="s">
        <v>155</v>
      </c>
      <c r="H11" s="13" t="s">
        <v>44</v>
      </c>
      <c r="I11" s="13" t="s">
        <v>224</v>
      </c>
      <c r="J11" s="13"/>
      <c r="K11" s="12"/>
      <c r="L11" s="79">
        <f t="shared" si="0"/>
        <v>0.0009244212962962963</v>
      </c>
      <c r="M11" s="33">
        <f t="shared" si="1"/>
        <v>39.935</v>
      </c>
      <c r="N11" s="29">
        <f t="shared" si="2"/>
        <v>1.070000000000003</v>
      </c>
      <c r="O11" s="6" t="s">
        <v>155</v>
      </c>
      <c r="P11" s="3">
        <v>1</v>
      </c>
      <c r="Q11" s="19">
        <v>19.87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132</v>
      </c>
      <c r="C12" s="7" t="s">
        <v>46</v>
      </c>
      <c r="D12" s="16" t="s">
        <v>220</v>
      </c>
      <c r="E12" s="26" t="s">
        <v>84</v>
      </c>
      <c r="F12" s="26">
        <v>36466</v>
      </c>
      <c r="G12" s="17" t="s">
        <v>122</v>
      </c>
      <c r="H12" s="13" t="s">
        <v>67</v>
      </c>
      <c r="I12" s="13" t="s">
        <v>162</v>
      </c>
      <c r="J12" s="13"/>
      <c r="K12" s="12"/>
      <c r="L12" s="79">
        <f t="shared" si="0"/>
        <v>0.0009386574074074074</v>
      </c>
      <c r="M12" s="33">
        <f t="shared" si="1"/>
        <v>40.55</v>
      </c>
      <c r="N12" s="29">
        <f t="shared" si="2"/>
        <v>2.2999999999999954</v>
      </c>
      <c r="O12" s="6" t="s">
        <v>155</v>
      </c>
      <c r="P12" s="3">
        <v>1</v>
      </c>
      <c r="Q12" s="19">
        <v>21.1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8</v>
      </c>
      <c r="B13" s="7">
        <v>144</v>
      </c>
      <c r="C13" s="7" t="s">
        <v>46</v>
      </c>
      <c r="D13" s="16" t="s">
        <v>253</v>
      </c>
      <c r="E13" s="26" t="s">
        <v>84</v>
      </c>
      <c r="F13" s="26" t="s">
        <v>254</v>
      </c>
      <c r="G13" s="17" t="s">
        <v>155</v>
      </c>
      <c r="H13" s="13" t="s">
        <v>98</v>
      </c>
      <c r="I13" s="13" t="s">
        <v>99</v>
      </c>
      <c r="J13" s="13"/>
      <c r="K13" s="28"/>
      <c r="L13" s="79">
        <f t="shared" si="0"/>
        <v>0.0009440972222222221</v>
      </c>
      <c r="M13" s="33">
        <f t="shared" si="1"/>
        <v>40.785</v>
      </c>
      <c r="N13" s="29">
        <f t="shared" si="2"/>
        <v>2.7699999999999925</v>
      </c>
      <c r="O13" s="6" t="s">
        <v>122</v>
      </c>
      <c r="P13" s="3">
        <v>1</v>
      </c>
      <c r="Q13" s="19">
        <v>21.57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9</v>
      </c>
      <c r="B14" s="7">
        <v>117</v>
      </c>
      <c r="C14" s="7" t="s">
        <v>41</v>
      </c>
      <c r="D14" s="16" t="s">
        <v>239</v>
      </c>
      <c r="E14" s="26" t="s">
        <v>84</v>
      </c>
      <c r="F14" s="26" t="s">
        <v>240</v>
      </c>
      <c r="G14" s="17" t="s">
        <v>155</v>
      </c>
      <c r="H14" s="13" t="s">
        <v>44</v>
      </c>
      <c r="I14" s="13" t="s">
        <v>241</v>
      </c>
      <c r="J14" s="13"/>
      <c r="K14" s="12"/>
      <c r="L14" s="79">
        <f t="shared" si="0"/>
        <v>0.0009460648148148147</v>
      </c>
      <c r="M14" s="33">
        <f t="shared" si="1"/>
        <v>40.87</v>
      </c>
      <c r="N14" s="29">
        <f t="shared" si="2"/>
        <v>2.9399999999999915</v>
      </c>
      <c r="O14" s="6" t="s">
        <v>122</v>
      </c>
      <c r="P14" s="3">
        <v>1</v>
      </c>
      <c r="Q14" s="19">
        <v>21.74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10</v>
      </c>
      <c r="B15" s="7">
        <v>107</v>
      </c>
      <c r="C15" s="7" t="s">
        <v>41</v>
      </c>
      <c r="D15" s="16" t="s">
        <v>256</v>
      </c>
      <c r="E15" s="26" t="s">
        <v>84</v>
      </c>
      <c r="F15" s="26" t="s">
        <v>257</v>
      </c>
      <c r="G15" s="17" t="s">
        <v>155</v>
      </c>
      <c r="H15" s="13" t="s">
        <v>88</v>
      </c>
      <c r="I15" s="13" t="s">
        <v>185</v>
      </c>
      <c r="J15" s="13"/>
      <c r="K15" s="12"/>
      <c r="L15" s="79">
        <f t="shared" si="0"/>
        <v>0.0009466435185185184</v>
      </c>
      <c r="M15" s="33">
        <f t="shared" si="1"/>
        <v>40.895</v>
      </c>
      <c r="N15" s="29">
        <f t="shared" si="2"/>
        <v>2.9899999999999913</v>
      </c>
      <c r="O15" s="6" t="s">
        <v>122</v>
      </c>
      <c r="P15" s="3">
        <v>1</v>
      </c>
      <c r="Q15" s="19">
        <v>21.79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11</v>
      </c>
      <c r="B16" s="7">
        <v>113</v>
      </c>
      <c r="C16" s="7" t="s">
        <v>46</v>
      </c>
      <c r="D16" s="16" t="s">
        <v>251</v>
      </c>
      <c r="E16" s="26" t="s">
        <v>84</v>
      </c>
      <c r="F16" s="26" t="s">
        <v>252</v>
      </c>
      <c r="G16" s="17" t="s">
        <v>122</v>
      </c>
      <c r="H16" s="13" t="s">
        <v>44</v>
      </c>
      <c r="I16" s="13" t="s">
        <v>73</v>
      </c>
      <c r="J16" s="13"/>
      <c r="K16" s="12"/>
      <c r="L16" s="79">
        <f t="shared" si="0"/>
        <v>0.0009594907407407408</v>
      </c>
      <c r="M16" s="33">
        <f t="shared" si="1"/>
        <v>41.45</v>
      </c>
      <c r="N16" s="29">
        <f t="shared" si="2"/>
        <v>4.100000000000003</v>
      </c>
      <c r="O16" s="6" t="s">
        <v>122</v>
      </c>
      <c r="P16" s="3">
        <v>1</v>
      </c>
      <c r="Q16" s="19">
        <v>22.9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>
        <v>12</v>
      </c>
      <c r="B17" s="7">
        <v>103</v>
      </c>
      <c r="C17" s="7" t="s">
        <v>46</v>
      </c>
      <c r="D17" s="16" t="s">
        <v>255</v>
      </c>
      <c r="E17" s="26" t="s">
        <v>84</v>
      </c>
      <c r="F17" s="26">
        <v>36839</v>
      </c>
      <c r="G17" s="17" t="s">
        <v>155</v>
      </c>
      <c r="H17" s="13" t="s">
        <v>120</v>
      </c>
      <c r="I17" s="13" t="s">
        <v>123</v>
      </c>
      <c r="J17" s="13"/>
      <c r="K17" s="28"/>
      <c r="L17" s="79">
        <f t="shared" si="0"/>
        <v>0.00096875</v>
      </c>
      <c r="M17" s="33">
        <f t="shared" si="1"/>
        <v>41.85</v>
      </c>
      <c r="N17" s="29">
        <f t="shared" si="2"/>
        <v>4.899999999999999</v>
      </c>
      <c r="O17" s="6" t="s">
        <v>122</v>
      </c>
      <c r="P17" s="3">
        <v>1</v>
      </c>
      <c r="Q17" s="19">
        <v>23.7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>
      <c r="A18" s="6">
        <v>13</v>
      </c>
      <c r="B18" s="7">
        <v>138</v>
      </c>
      <c r="C18" s="7" t="s">
        <v>41</v>
      </c>
      <c r="D18" s="16" t="s">
        <v>245</v>
      </c>
      <c r="E18" s="26" t="s">
        <v>84</v>
      </c>
      <c r="F18" s="26">
        <v>36435</v>
      </c>
      <c r="G18" s="17" t="s">
        <v>122</v>
      </c>
      <c r="H18" s="13" t="s">
        <v>60</v>
      </c>
      <c r="I18" s="13" t="s">
        <v>178</v>
      </c>
      <c r="J18" s="13"/>
      <c r="K18" s="12"/>
      <c r="L18" s="79">
        <f t="shared" si="0"/>
        <v>0.0009738425925925926</v>
      </c>
      <c r="M18" s="33">
        <f t="shared" si="1"/>
        <v>42.07</v>
      </c>
      <c r="N18" s="29">
        <f t="shared" si="2"/>
        <v>5.339999999999995</v>
      </c>
      <c r="O18" s="6" t="s">
        <v>122</v>
      </c>
      <c r="P18" s="3">
        <v>1</v>
      </c>
      <c r="Q18" s="19">
        <v>24.14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>
      <c r="A19" s="6">
        <v>14</v>
      </c>
      <c r="B19" s="7">
        <v>101</v>
      </c>
      <c r="C19" s="7" t="s">
        <v>46</v>
      </c>
      <c r="D19" s="16" t="s">
        <v>236</v>
      </c>
      <c r="E19" s="26" t="s">
        <v>84</v>
      </c>
      <c r="F19" s="26">
        <v>36237</v>
      </c>
      <c r="G19" s="17" t="s">
        <v>155</v>
      </c>
      <c r="H19" s="13" t="s">
        <v>106</v>
      </c>
      <c r="I19" s="13" t="s">
        <v>211</v>
      </c>
      <c r="J19" s="13"/>
      <c r="K19" s="12"/>
      <c r="L19" s="79">
        <f t="shared" si="0"/>
        <v>0.0009741898148148149</v>
      </c>
      <c r="M19" s="33">
        <f t="shared" si="1"/>
        <v>42.085</v>
      </c>
      <c r="N19" s="29">
        <f t="shared" si="2"/>
        <v>5.3700000000000045</v>
      </c>
      <c r="O19" s="6" t="s">
        <v>122</v>
      </c>
      <c r="P19" s="3">
        <v>1</v>
      </c>
      <c r="Q19" s="19">
        <v>24.17</v>
      </c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15</v>
      </c>
      <c r="B20" s="7">
        <v>111</v>
      </c>
      <c r="C20" s="7" t="s">
        <v>41</v>
      </c>
      <c r="D20" s="16" t="s">
        <v>234</v>
      </c>
      <c r="E20" s="26" t="s">
        <v>84</v>
      </c>
      <c r="F20" s="26" t="s">
        <v>235</v>
      </c>
      <c r="G20" s="17" t="s">
        <v>122</v>
      </c>
      <c r="H20" s="13" t="s">
        <v>44</v>
      </c>
      <c r="I20" s="13" t="s">
        <v>73</v>
      </c>
      <c r="J20" s="13"/>
      <c r="K20" s="12"/>
      <c r="L20" s="79">
        <f t="shared" si="0"/>
        <v>0.0009762731481481481</v>
      </c>
      <c r="M20" s="33">
        <f t="shared" si="1"/>
        <v>42.175</v>
      </c>
      <c r="N20" s="29">
        <f t="shared" si="2"/>
        <v>5.5499999999999945</v>
      </c>
      <c r="O20" s="6" t="s">
        <v>122</v>
      </c>
      <c r="P20" s="3">
        <v>1</v>
      </c>
      <c r="Q20" s="19">
        <v>24.35</v>
      </c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>
      <c r="A21" s="6">
        <v>16</v>
      </c>
      <c r="B21" s="7">
        <v>127</v>
      </c>
      <c r="C21" s="7" t="s">
        <v>41</v>
      </c>
      <c r="D21" s="16" t="s">
        <v>223</v>
      </c>
      <c r="E21" s="26" t="s">
        <v>84</v>
      </c>
      <c r="F21" s="26">
        <v>37244</v>
      </c>
      <c r="G21" s="17" t="s">
        <v>122</v>
      </c>
      <c r="H21" s="13" t="s">
        <v>44</v>
      </c>
      <c r="I21" s="13" t="s">
        <v>224</v>
      </c>
      <c r="J21" s="13"/>
      <c r="K21" s="12"/>
      <c r="L21" s="79">
        <f t="shared" si="0"/>
        <v>0.000983912037037037</v>
      </c>
      <c r="M21" s="33">
        <f t="shared" si="1"/>
        <v>42.505</v>
      </c>
      <c r="N21" s="29">
        <f t="shared" si="2"/>
        <v>6.21</v>
      </c>
      <c r="O21" s="6" t="s">
        <v>122</v>
      </c>
      <c r="P21" s="3">
        <v>1</v>
      </c>
      <c r="Q21" s="19">
        <v>25.01</v>
      </c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6.5" customHeight="1">
      <c r="A22" s="6">
        <v>17</v>
      </c>
      <c r="B22" s="7">
        <v>133</v>
      </c>
      <c r="C22" s="7" t="s">
        <v>41</v>
      </c>
      <c r="D22" s="16" t="s">
        <v>219</v>
      </c>
      <c r="E22" s="26" t="s">
        <v>84</v>
      </c>
      <c r="F22" s="26">
        <v>36695</v>
      </c>
      <c r="G22" s="17" t="s">
        <v>105</v>
      </c>
      <c r="H22" s="13" t="s">
        <v>67</v>
      </c>
      <c r="I22" s="13" t="s">
        <v>162</v>
      </c>
      <c r="J22" s="13"/>
      <c r="K22" s="12"/>
      <c r="L22" s="79">
        <f t="shared" si="0"/>
        <v>0.000986574074074074</v>
      </c>
      <c r="M22" s="33">
        <f t="shared" si="1"/>
        <v>42.62</v>
      </c>
      <c r="N22" s="29">
        <f t="shared" si="2"/>
        <v>6.439999999999989</v>
      </c>
      <c r="O22" s="6" t="s">
        <v>122</v>
      </c>
      <c r="P22" s="3">
        <v>1</v>
      </c>
      <c r="Q22" s="19">
        <v>25.24</v>
      </c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6.5" customHeight="1">
      <c r="A23" s="6">
        <v>18</v>
      </c>
      <c r="B23" s="7">
        <v>131</v>
      </c>
      <c r="C23" s="7" t="s">
        <v>46</v>
      </c>
      <c r="D23" s="16" t="s">
        <v>237</v>
      </c>
      <c r="E23" s="26" t="s">
        <v>84</v>
      </c>
      <c r="F23" s="26">
        <v>36991</v>
      </c>
      <c r="G23" s="17" t="s">
        <v>122</v>
      </c>
      <c r="H23" s="13" t="s">
        <v>67</v>
      </c>
      <c r="I23" s="13" t="s">
        <v>162</v>
      </c>
      <c r="J23" s="13"/>
      <c r="K23" s="12"/>
      <c r="L23" s="79">
        <f t="shared" si="0"/>
        <v>0.0009894675925925926</v>
      </c>
      <c r="M23" s="33">
        <f t="shared" si="1"/>
        <v>42.745</v>
      </c>
      <c r="N23" s="29">
        <f t="shared" si="2"/>
        <v>6.689999999999997</v>
      </c>
      <c r="O23" s="6" t="s">
        <v>122</v>
      </c>
      <c r="P23" s="3">
        <v>1</v>
      </c>
      <c r="Q23" s="19">
        <v>25.49</v>
      </c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customHeight="1">
      <c r="A24" s="6">
        <v>19</v>
      </c>
      <c r="B24" s="7">
        <v>116</v>
      </c>
      <c r="C24" s="7" t="s">
        <v>46</v>
      </c>
      <c r="D24" s="16" t="s">
        <v>226</v>
      </c>
      <c r="E24" s="26" t="s">
        <v>84</v>
      </c>
      <c r="F24" s="26" t="s">
        <v>227</v>
      </c>
      <c r="G24" s="17" t="s">
        <v>105</v>
      </c>
      <c r="H24" s="13" t="s">
        <v>44</v>
      </c>
      <c r="I24" s="13" t="s">
        <v>45</v>
      </c>
      <c r="J24" s="13"/>
      <c r="K24" s="28"/>
      <c r="L24" s="79">
        <f t="shared" si="0"/>
        <v>0.0009981481481481482</v>
      </c>
      <c r="M24" s="33">
        <f t="shared" si="1"/>
        <v>43.12</v>
      </c>
      <c r="N24" s="29">
        <f t="shared" si="2"/>
        <v>7.440000000000002</v>
      </c>
      <c r="O24" s="6" t="s">
        <v>122</v>
      </c>
      <c r="P24" s="3">
        <v>1</v>
      </c>
      <c r="Q24" s="19">
        <v>26.24</v>
      </c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6.5" customHeight="1">
      <c r="A25" s="6">
        <v>20</v>
      </c>
      <c r="B25" s="7">
        <v>128</v>
      </c>
      <c r="C25" s="7" t="s">
        <v>46</v>
      </c>
      <c r="D25" s="16" t="s">
        <v>225</v>
      </c>
      <c r="E25" s="26" t="s">
        <v>84</v>
      </c>
      <c r="F25" s="26">
        <v>36381</v>
      </c>
      <c r="G25" s="17" t="s">
        <v>105</v>
      </c>
      <c r="H25" s="13" t="s">
        <v>44</v>
      </c>
      <c r="I25" s="13" t="s">
        <v>224</v>
      </c>
      <c r="J25" s="13"/>
      <c r="K25" s="12"/>
      <c r="L25" s="79">
        <f t="shared" si="0"/>
        <v>0.0010019675925925925</v>
      </c>
      <c r="M25" s="33">
        <f t="shared" si="1"/>
        <v>43.285</v>
      </c>
      <c r="N25" s="29">
        <f t="shared" si="2"/>
        <v>7.769999999999991</v>
      </c>
      <c r="O25" s="6" t="s">
        <v>122</v>
      </c>
      <c r="P25" s="3">
        <v>1</v>
      </c>
      <c r="Q25" s="19">
        <v>26.57</v>
      </c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customHeight="1">
      <c r="A26" s="6">
        <v>21</v>
      </c>
      <c r="B26" s="7">
        <v>118</v>
      </c>
      <c r="C26" s="7" t="s">
        <v>41</v>
      </c>
      <c r="D26" s="16" t="s">
        <v>221</v>
      </c>
      <c r="E26" s="26" t="s">
        <v>84</v>
      </c>
      <c r="F26" s="26">
        <v>36680</v>
      </c>
      <c r="G26" s="17" t="s">
        <v>105</v>
      </c>
      <c r="H26" s="13" t="s">
        <v>44</v>
      </c>
      <c r="I26" s="13" t="s">
        <v>222</v>
      </c>
      <c r="J26" s="13"/>
      <c r="K26" s="12"/>
      <c r="L26" s="79">
        <f t="shared" si="0"/>
        <v>0.0010027777777777778</v>
      </c>
      <c r="M26" s="33">
        <f t="shared" si="1"/>
        <v>43.32</v>
      </c>
      <c r="N26" s="29">
        <f t="shared" si="2"/>
        <v>7.839999999999999</v>
      </c>
      <c r="O26" s="6" t="s">
        <v>122</v>
      </c>
      <c r="P26" s="3">
        <v>1</v>
      </c>
      <c r="Q26" s="19">
        <v>26.64</v>
      </c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6.5" customHeight="1">
      <c r="A27" s="6">
        <v>22</v>
      </c>
      <c r="B27" s="7">
        <v>146</v>
      </c>
      <c r="C27" s="7" t="s">
        <v>46</v>
      </c>
      <c r="D27" s="16" t="s">
        <v>192</v>
      </c>
      <c r="E27" s="26" t="s">
        <v>84</v>
      </c>
      <c r="F27" s="26">
        <v>36343</v>
      </c>
      <c r="G27" s="17" t="s">
        <v>122</v>
      </c>
      <c r="H27" s="13" t="s">
        <v>101</v>
      </c>
      <c r="I27" s="13" t="s">
        <v>102</v>
      </c>
      <c r="J27" s="13"/>
      <c r="K27" s="28"/>
      <c r="L27" s="79">
        <f t="shared" si="0"/>
        <v>0.0010140046296296297</v>
      </c>
      <c r="M27" s="33">
        <f t="shared" si="1"/>
        <v>43.805</v>
      </c>
      <c r="N27" s="29">
        <f t="shared" si="2"/>
        <v>8.810000000000002</v>
      </c>
      <c r="O27" s="6" t="s">
        <v>122</v>
      </c>
      <c r="P27" s="3">
        <v>1</v>
      </c>
      <c r="Q27" s="19">
        <v>27.61</v>
      </c>
      <c r="R27" s="19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6.5" customHeight="1">
      <c r="A28" s="6">
        <v>23</v>
      </c>
      <c r="B28" s="7">
        <v>114</v>
      </c>
      <c r="C28" s="7" t="s">
        <v>41</v>
      </c>
      <c r="D28" s="16" t="s">
        <v>233</v>
      </c>
      <c r="E28" s="26" t="s">
        <v>84</v>
      </c>
      <c r="F28" s="26">
        <v>36706</v>
      </c>
      <c r="G28" s="17" t="s">
        <v>105</v>
      </c>
      <c r="H28" s="13" t="s">
        <v>44</v>
      </c>
      <c r="I28" s="13" t="s">
        <v>73</v>
      </c>
      <c r="J28" s="13"/>
      <c r="K28" s="12"/>
      <c r="L28" s="79">
        <f t="shared" si="0"/>
        <v>0.0010171296296296295</v>
      </c>
      <c r="M28" s="33">
        <f t="shared" si="1"/>
        <v>43.94</v>
      </c>
      <c r="N28" s="29">
        <f t="shared" si="2"/>
        <v>9.079999999999991</v>
      </c>
      <c r="O28" s="6" t="s">
        <v>105</v>
      </c>
      <c r="P28" s="3">
        <v>1</v>
      </c>
      <c r="Q28" s="19">
        <v>27.88</v>
      </c>
      <c r="R28" s="19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6.5" customHeight="1">
      <c r="A29" s="6">
        <v>24</v>
      </c>
      <c r="B29" s="7">
        <v>120</v>
      </c>
      <c r="C29" s="7" t="s">
        <v>46</v>
      </c>
      <c r="D29" s="16" t="s">
        <v>244</v>
      </c>
      <c r="E29" s="26" t="s">
        <v>43</v>
      </c>
      <c r="F29" s="26">
        <v>37241</v>
      </c>
      <c r="G29" s="17" t="s">
        <v>122</v>
      </c>
      <c r="H29" s="13" t="s">
        <v>44</v>
      </c>
      <c r="I29" s="13" t="s">
        <v>222</v>
      </c>
      <c r="J29" s="13"/>
      <c r="K29" s="28"/>
      <c r="L29" s="79">
        <f t="shared" si="0"/>
        <v>0.0010175925925925925</v>
      </c>
      <c r="M29" s="33">
        <f t="shared" si="1"/>
        <v>43.96</v>
      </c>
      <c r="N29" s="29">
        <f t="shared" si="2"/>
        <v>9.119999999999992</v>
      </c>
      <c r="O29" s="6" t="s">
        <v>105</v>
      </c>
      <c r="P29" s="3">
        <v>1</v>
      </c>
      <c r="Q29" s="19">
        <v>27.92</v>
      </c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6">
        <v>25</v>
      </c>
      <c r="B30" s="7">
        <v>122</v>
      </c>
      <c r="C30" s="7" t="s">
        <v>46</v>
      </c>
      <c r="D30" s="16" t="s">
        <v>231</v>
      </c>
      <c r="E30" s="26" t="s">
        <v>84</v>
      </c>
      <c r="F30" s="26" t="s">
        <v>232</v>
      </c>
      <c r="G30" s="17" t="s">
        <v>122</v>
      </c>
      <c r="H30" s="13" t="s">
        <v>44</v>
      </c>
      <c r="I30" s="13" t="s">
        <v>45</v>
      </c>
      <c r="J30" s="13"/>
      <c r="K30" s="28"/>
      <c r="L30" s="79">
        <f t="shared" si="0"/>
        <v>0.0010252314814814816</v>
      </c>
      <c r="M30" s="33">
        <f t="shared" si="1"/>
        <v>44.29</v>
      </c>
      <c r="N30" s="29">
        <f t="shared" si="2"/>
        <v>9.780000000000006</v>
      </c>
      <c r="O30" s="6" t="s">
        <v>105</v>
      </c>
      <c r="P30" s="3">
        <v>1</v>
      </c>
      <c r="Q30" s="19">
        <v>28.58</v>
      </c>
      <c r="R30" s="19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6.5" customHeight="1">
      <c r="A31" s="6">
        <v>26</v>
      </c>
      <c r="B31" s="7">
        <v>164</v>
      </c>
      <c r="C31" s="7" t="s">
        <v>46</v>
      </c>
      <c r="D31" s="16" t="s">
        <v>186</v>
      </c>
      <c r="E31" s="26" t="s">
        <v>43</v>
      </c>
      <c r="F31" s="26">
        <v>37206</v>
      </c>
      <c r="G31" s="17" t="s">
        <v>105</v>
      </c>
      <c r="H31" s="13" t="s">
        <v>60</v>
      </c>
      <c r="I31" s="13" t="s">
        <v>64</v>
      </c>
      <c r="J31" s="13"/>
      <c r="K31" s="28"/>
      <c r="L31" s="79">
        <f t="shared" si="0"/>
        <v>0.0010256944444444445</v>
      </c>
      <c r="M31" s="33">
        <f t="shared" si="1"/>
        <v>44.31</v>
      </c>
      <c r="N31" s="29">
        <f t="shared" si="2"/>
        <v>9.820000000000006</v>
      </c>
      <c r="O31" s="6" t="s">
        <v>105</v>
      </c>
      <c r="P31" s="3">
        <v>1</v>
      </c>
      <c r="Q31" s="19">
        <v>28.62</v>
      </c>
      <c r="R31" s="19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6.5" customHeight="1">
      <c r="A32" s="6">
        <v>27</v>
      </c>
      <c r="B32" s="7">
        <v>139</v>
      </c>
      <c r="C32" s="7" t="s">
        <v>41</v>
      </c>
      <c r="D32" s="16" t="s">
        <v>230</v>
      </c>
      <c r="E32" s="26" t="s">
        <v>84</v>
      </c>
      <c r="F32" s="26">
        <v>36922</v>
      </c>
      <c r="G32" s="17" t="s">
        <v>105</v>
      </c>
      <c r="H32" s="13" t="s">
        <v>60</v>
      </c>
      <c r="I32" s="13" t="s">
        <v>178</v>
      </c>
      <c r="J32" s="13"/>
      <c r="K32" s="12"/>
      <c r="L32" s="79">
        <f t="shared" si="0"/>
        <v>0.0010375</v>
      </c>
      <c r="M32" s="33">
        <f t="shared" si="1"/>
        <v>44.82</v>
      </c>
      <c r="N32" s="29">
        <f t="shared" si="2"/>
        <v>10.84</v>
      </c>
      <c r="O32" s="6" t="s">
        <v>105</v>
      </c>
      <c r="P32" s="3">
        <v>1</v>
      </c>
      <c r="Q32" s="19">
        <v>29.64</v>
      </c>
      <c r="R32" s="19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6.5" customHeight="1">
      <c r="A33" s="6">
        <v>28</v>
      </c>
      <c r="B33" s="7">
        <v>136</v>
      </c>
      <c r="C33" s="7" t="s">
        <v>41</v>
      </c>
      <c r="D33" s="16" t="s">
        <v>216</v>
      </c>
      <c r="E33" s="26" t="s">
        <v>84</v>
      </c>
      <c r="F33" s="26">
        <v>36491</v>
      </c>
      <c r="G33" s="17" t="s">
        <v>105</v>
      </c>
      <c r="H33" s="13" t="s">
        <v>91</v>
      </c>
      <c r="I33" s="13" t="s">
        <v>217</v>
      </c>
      <c r="J33" s="13"/>
      <c r="K33" s="12"/>
      <c r="L33" s="79">
        <f t="shared" si="0"/>
        <v>0.0010443287037037038</v>
      </c>
      <c r="M33" s="33">
        <f t="shared" si="1"/>
        <v>45.115</v>
      </c>
      <c r="N33" s="29">
        <f t="shared" si="2"/>
        <v>11.430000000000005</v>
      </c>
      <c r="O33" s="6" t="s">
        <v>105</v>
      </c>
      <c r="P33" s="3">
        <v>1</v>
      </c>
      <c r="Q33" s="19">
        <v>30.23</v>
      </c>
      <c r="R33" s="19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6.5" customHeight="1">
      <c r="A34" s="6">
        <v>29</v>
      </c>
      <c r="B34" s="7">
        <v>134</v>
      </c>
      <c r="C34" s="7" t="s">
        <v>46</v>
      </c>
      <c r="D34" s="16" t="s">
        <v>213</v>
      </c>
      <c r="E34" s="26" t="s">
        <v>84</v>
      </c>
      <c r="F34" s="26">
        <v>36346</v>
      </c>
      <c r="G34" s="17" t="s">
        <v>122</v>
      </c>
      <c r="H34" s="13" t="s">
        <v>214</v>
      </c>
      <c r="I34" s="13" t="s">
        <v>215</v>
      </c>
      <c r="J34" s="13"/>
      <c r="K34" s="28"/>
      <c r="L34" s="79">
        <f t="shared" si="0"/>
        <v>0.001047800925925926</v>
      </c>
      <c r="M34" s="33">
        <f t="shared" si="1"/>
        <v>45.265</v>
      </c>
      <c r="N34" s="29">
        <f t="shared" si="2"/>
        <v>11.730000000000004</v>
      </c>
      <c r="O34" s="6" t="s">
        <v>105</v>
      </c>
      <c r="P34" s="3">
        <v>1</v>
      </c>
      <c r="Q34" s="19">
        <v>30.53</v>
      </c>
      <c r="R34" s="19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6.5" customHeight="1">
      <c r="A35" s="6">
        <v>29</v>
      </c>
      <c r="B35" s="7">
        <v>104</v>
      </c>
      <c r="C35" s="7" t="s">
        <v>41</v>
      </c>
      <c r="D35" s="16" t="s">
        <v>212</v>
      </c>
      <c r="E35" s="26" t="s">
        <v>84</v>
      </c>
      <c r="F35" s="26">
        <v>36657</v>
      </c>
      <c r="G35" s="17" t="s">
        <v>105</v>
      </c>
      <c r="H35" s="13" t="s">
        <v>120</v>
      </c>
      <c r="I35" s="13" t="s">
        <v>206</v>
      </c>
      <c r="J35" s="13"/>
      <c r="K35" s="12"/>
      <c r="L35" s="79">
        <f t="shared" si="0"/>
        <v>0.001047800925925926</v>
      </c>
      <c r="M35" s="33">
        <f t="shared" si="1"/>
        <v>45.265</v>
      </c>
      <c r="N35" s="29">
        <f t="shared" si="2"/>
        <v>11.730000000000004</v>
      </c>
      <c r="O35" s="6" t="s">
        <v>105</v>
      </c>
      <c r="P35" s="3">
        <v>1</v>
      </c>
      <c r="Q35" s="19">
        <v>30.53</v>
      </c>
      <c r="R35" s="19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6.5" customHeight="1">
      <c r="A36" s="6">
        <v>31</v>
      </c>
      <c r="B36" s="7">
        <v>102</v>
      </c>
      <c r="C36" s="7" t="s">
        <v>46</v>
      </c>
      <c r="D36" s="16" t="s">
        <v>210</v>
      </c>
      <c r="E36" s="26" t="s">
        <v>84</v>
      </c>
      <c r="F36" s="26">
        <v>36837</v>
      </c>
      <c r="G36" s="17" t="s">
        <v>122</v>
      </c>
      <c r="H36" s="13" t="s">
        <v>106</v>
      </c>
      <c r="I36" s="13" t="s">
        <v>211</v>
      </c>
      <c r="J36" s="13"/>
      <c r="K36" s="12"/>
      <c r="L36" s="79">
        <f t="shared" si="0"/>
        <v>0.001053125</v>
      </c>
      <c r="M36" s="33">
        <f t="shared" si="1"/>
        <v>45.495</v>
      </c>
      <c r="N36" s="29">
        <f t="shared" si="2"/>
        <v>12.190000000000001</v>
      </c>
      <c r="O36" s="6" t="s">
        <v>105</v>
      </c>
      <c r="P36" s="3">
        <v>1</v>
      </c>
      <c r="Q36" s="19">
        <v>30.99</v>
      </c>
      <c r="R36" s="19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6.5" customHeight="1">
      <c r="A37" s="6">
        <v>32</v>
      </c>
      <c r="B37" s="7">
        <v>147</v>
      </c>
      <c r="C37" s="7" t="s">
        <v>41</v>
      </c>
      <c r="D37" s="16" t="s">
        <v>187</v>
      </c>
      <c r="E37" s="26" t="s">
        <v>84</v>
      </c>
      <c r="F37" s="26">
        <v>36577</v>
      </c>
      <c r="G37" s="17" t="s">
        <v>49</v>
      </c>
      <c r="H37" s="13" t="s">
        <v>101</v>
      </c>
      <c r="I37" s="13" t="s">
        <v>102</v>
      </c>
      <c r="J37" s="13"/>
      <c r="K37" s="12"/>
      <c r="L37" s="79">
        <f t="shared" si="0"/>
        <v>0.0010570601851851852</v>
      </c>
      <c r="M37" s="33">
        <f t="shared" si="1"/>
        <v>45.665</v>
      </c>
      <c r="N37" s="29">
        <f t="shared" si="2"/>
        <v>12.53</v>
      </c>
      <c r="O37" s="6" t="s">
        <v>105</v>
      </c>
      <c r="P37" s="3">
        <v>1</v>
      </c>
      <c r="Q37" s="19">
        <v>31.33</v>
      </c>
      <c r="R37" s="19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6.5" customHeight="1">
      <c r="A38" s="6">
        <v>33</v>
      </c>
      <c r="B38" s="7">
        <v>110</v>
      </c>
      <c r="C38" s="7" t="s">
        <v>46</v>
      </c>
      <c r="D38" s="16" t="s">
        <v>202</v>
      </c>
      <c r="E38" s="26" t="s">
        <v>84</v>
      </c>
      <c r="F38" s="26" t="s">
        <v>203</v>
      </c>
      <c r="G38" s="17" t="s">
        <v>49</v>
      </c>
      <c r="H38" s="13" t="s">
        <v>88</v>
      </c>
      <c r="I38" s="13" t="s">
        <v>117</v>
      </c>
      <c r="J38" s="13"/>
      <c r="K38" s="12"/>
      <c r="L38" s="79">
        <f aca="true" t="shared" si="3" ref="L38:L66">(P38*60+Q38)/86400</f>
        <v>0.0010619212962962963</v>
      </c>
      <c r="M38" s="33">
        <f aca="true" t="shared" si="4" ref="M38:M66">ROUNDDOWN(L38*86400/2,3)</f>
        <v>45.875</v>
      </c>
      <c r="N38" s="29">
        <f t="shared" si="2"/>
        <v>12.949999999999996</v>
      </c>
      <c r="O38" s="6" t="s">
        <v>105</v>
      </c>
      <c r="P38" s="3">
        <v>1</v>
      </c>
      <c r="Q38" s="19">
        <v>31.75</v>
      </c>
      <c r="R38" s="19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6.5" customHeight="1">
      <c r="A39" s="6">
        <v>34</v>
      </c>
      <c r="B39" s="7">
        <v>106</v>
      </c>
      <c r="C39" s="7" t="s">
        <v>46</v>
      </c>
      <c r="D39" s="16" t="s">
        <v>205</v>
      </c>
      <c r="E39" s="26" t="s">
        <v>84</v>
      </c>
      <c r="F39" s="26">
        <v>37111</v>
      </c>
      <c r="G39" s="17" t="s">
        <v>105</v>
      </c>
      <c r="H39" s="13" t="s">
        <v>120</v>
      </c>
      <c r="I39" s="13" t="s">
        <v>206</v>
      </c>
      <c r="J39" s="13"/>
      <c r="K39" s="28"/>
      <c r="L39" s="79">
        <f t="shared" si="3"/>
        <v>0.0010626157407407407</v>
      </c>
      <c r="M39" s="33">
        <f t="shared" si="4"/>
        <v>45.905</v>
      </c>
      <c r="N39" s="29">
        <f t="shared" si="2"/>
        <v>13.009999999999996</v>
      </c>
      <c r="O39" s="6" t="s">
        <v>105</v>
      </c>
      <c r="P39" s="3">
        <v>1</v>
      </c>
      <c r="Q39" s="19">
        <v>31.81</v>
      </c>
      <c r="R39" s="19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6.5" customHeight="1">
      <c r="A40" s="6">
        <v>35</v>
      </c>
      <c r="B40" s="7">
        <v>112</v>
      </c>
      <c r="C40" s="7" t="s">
        <v>41</v>
      </c>
      <c r="D40" s="16" t="s">
        <v>204</v>
      </c>
      <c r="E40" s="26" t="s">
        <v>84</v>
      </c>
      <c r="F40" s="26">
        <v>36577</v>
      </c>
      <c r="G40" s="17" t="s">
        <v>105</v>
      </c>
      <c r="H40" s="13" t="s">
        <v>44</v>
      </c>
      <c r="I40" s="13" t="s">
        <v>73</v>
      </c>
      <c r="J40" s="13"/>
      <c r="K40" s="12"/>
      <c r="L40" s="79">
        <f t="shared" si="3"/>
        <v>0.0010728009259259258</v>
      </c>
      <c r="M40" s="33">
        <f t="shared" si="4"/>
        <v>46.345</v>
      </c>
      <c r="N40" s="29">
        <f t="shared" si="2"/>
        <v>13.889999999999992</v>
      </c>
      <c r="O40" s="6" t="s">
        <v>105</v>
      </c>
      <c r="P40" s="3">
        <v>1</v>
      </c>
      <c r="Q40" s="19">
        <v>32.69</v>
      </c>
      <c r="R40" s="19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6.5" customHeight="1">
      <c r="A41" s="6">
        <v>36</v>
      </c>
      <c r="B41" s="7">
        <v>159</v>
      </c>
      <c r="C41" s="7" t="s">
        <v>41</v>
      </c>
      <c r="D41" s="16" t="s">
        <v>180</v>
      </c>
      <c r="E41" s="26" t="s">
        <v>43</v>
      </c>
      <c r="F41" s="26">
        <v>37754</v>
      </c>
      <c r="G41" s="17" t="s">
        <v>105</v>
      </c>
      <c r="H41" s="13" t="s">
        <v>44</v>
      </c>
      <c r="I41" s="13" t="s">
        <v>73</v>
      </c>
      <c r="J41" s="13"/>
      <c r="K41" s="12"/>
      <c r="L41" s="79">
        <f t="shared" si="3"/>
        <v>0.0010822916666666665</v>
      </c>
      <c r="M41" s="33">
        <f t="shared" si="4"/>
        <v>46.755</v>
      </c>
      <c r="N41" s="29">
        <f t="shared" si="2"/>
        <v>14.709999999999987</v>
      </c>
      <c r="O41" s="6" t="s">
        <v>105</v>
      </c>
      <c r="P41" s="3">
        <v>1</v>
      </c>
      <c r="Q41" s="19">
        <v>33.51</v>
      </c>
      <c r="R41" s="19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6.5" customHeight="1">
      <c r="A42" s="6">
        <v>37</v>
      </c>
      <c r="B42" s="7">
        <v>105</v>
      </c>
      <c r="C42" s="7" t="s">
        <v>41</v>
      </c>
      <c r="D42" s="16" t="s">
        <v>200</v>
      </c>
      <c r="E42" s="26" t="s">
        <v>84</v>
      </c>
      <c r="F42" s="26">
        <v>36720</v>
      </c>
      <c r="G42" s="17" t="s">
        <v>49</v>
      </c>
      <c r="H42" s="13" t="s">
        <v>120</v>
      </c>
      <c r="I42" s="13" t="s">
        <v>121</v>
      </c>
      <c r="J42" s="13"/>
      <c r="K42" s="12"/>
      <c r="L42" s="79">
        <f t="shared" si="3"/>
        <v>0.0010842592592592594</v>
      </c>
      <c r="M42" s="33">
        <f t="shared" si="4"/>
        <v>46.84</v>
      </c>
      <c r="N42" s="29">
        <f t="shared" si="2"/>
        <v>14.880000000000013</v>
      </c>
      <c r="O42" s="6" t="s">
        <v>105</v>
      </c>
      <c r="P42" s="3">
        <v>1</v>
      </c>
      <c r="Q42" s="19">
        <v>33.68</v>
      </c>
      <c r="R42" s="19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6.5" customHeight="1">
      <c r="A43" s="6">
        <v>38</v>
      </c>
      <c r="B43" s="7">
        <v>162</v>
      </c>
      <c r="C43" s="7" t="s">
        <v>46</v>
      </c>
      <c r="D43" s="16" t="s">
        <v>175</v>
      </c>
      <c r="E43" s="26" t="s">
        <v>43</v>
      </c>
      <c r="F43" s="26">
        <v>37159</v>
      </c>
      <c r="G43" s="17" t="s">
        <v>105</v>
      </c>
      <c r="H43" s="13" t="s">
        <v>44</v>
      </c>
      <c r="I43" s="13" t="s">
        <v>73</v>
      </c>
      <c r="J43" s="13"/>
      <c r="K43" s="28"/>
      <c r="L43" s="79">
        <f t="shared" si="3"/>
        <v>0.0010969907407407408</v>
      </c>
      <c r="M43" s="33">
        <f t="shared" si="4"/>
        <v>47.39</v>
      </c>
      <c r="N43" s="29">
        <f t="shared" si="2"/>
        <v>15.980000000000006</v>
      </c>
      <c r="O43" s="6" t="s">
        <v>49</v>
      </c>
      <c r="P43" s="3">
        <v>1</v>
      </c>
      <c r="Q43" s="19">
        <v>34.78</v>
      </c>
      <c r="R43" s="19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6.5" customHeight="1">
      <c r="A44" s="6">
        <v>39</v>
      </c>
      <c r="B44" s="7">
        <v>145</v>
      </c>
      <c r="C44" s="7" t="s">
        <v>41</v>
      </c>
      <c r="D44" s="16" t="s">
        <v>189</v>
      </c>
      <c r="E44" s="26" t="s">
        <v>84</v>
      </c>
      <c r="F44" s="26">
        <v>37335</v>
      </c>
      <c r="G44" s="17" t="s">
        <v>49</v>
      </c>
      <c r="H44" s="13" t="s">
        <v>98</v>
      </c>
      <c r="I44" s="13" t="s">
        <v>99</v>
      </c>
      <c r="J44" s="13"/>
      <c r="K44" s="12"/>
      <c r="L44" s="79">
        <f t="shared" si="3"/>
        <v>0.0010980324074074074</v>
      </c>
      <c r="M44" s="33">
        <f t="shared" si="4"/>
        <v>47.435</v>
      </c>
      <c r="N44" s="29">
        <f t="shared" si="2"/>
        <v>16.069999999999997</v>
      </c>
      <c r="O44" s="6" t="s">
        <v>49</v>
      </c>
      <c r="P44" s="3">
        <v>1</v>
      </c>
      <c r="Q44" s="19">
        <v>34.87</v>
      </c>
      <c r="R44" s="19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6.5" customHeight="1">
      <c r="A45" s="6">
        <v>40</v>
      </c>
      <c r="B45" s="7">
        <v>160</v>
      </c>
      <c r="C45" s="7" t="s">
        <v>46</v>
      </c>
      <c r="D45" s="16" t="s">
        <v>174</v>
      </c>
      <c r="E45" s="26" t="s">
        <v>43</v>
      </c>
      <c r="F45" s="26">
        <v>37659</v>
      </c>
      <c r="G45" s="17" t="s">
        <v>49</v>
      </c>
      <c r="H45" s="13" t="s">
        <v>44</v>
      </c>
      <c r="I45" s="13" t="s">
        <v>73</v>
      </c>
      <c r="J45" s="13"/>
      <c r="K45" s="28"/>
      <c r="L45" s="79">
        <f t="shared" si="3"/>
        <v>0.0011027777777777778</v>
      </c>
      <c r="M45" s="33">
        <f t="shared" si="4"/>
        <v>47.64</v>
      </c>
      <c r="N45" s="29">
        <f t="shared" si="2"/>
        <v>16.480000000000004</v>
      </c>
      <c r="O45" s="6" t="s">
        <v>49</v>
      </c>
      <c r="P45" s="3">
        <v>1</v>
      </c>
      <c r="Q45" s="19">
        <v>35.28</v>
      </c>
      <c r="R45" s="19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6.5" customHeight="1">
      <c r="A46" s="6">
        <v>41</v>
      </c>
      <c r="B46" s="7">
        <v>171</v>
      </c>
      <c r="C46" s="7" t="s">
        <v>41</v>
      </c>
      <c r="D46" s="16" t="s">
        <v>173</v>
      </c>
      <c r="E46" s="26" t="s">
        <v>43</v>
      </c>
      <c r="F46" s="26">
        <v>37386</v>
      </c>
      <c r="G46" s="17" t="s">
        <v>105</v>
      </c>
      <c r="H46" s="13" t="s">
        <v>76</v>
      </c>
      <c r="I46" s="13" t="s">
        <v>77</v>
      </c>
      <c r="J46" s="13"/>
      <c r="K46" s="12"/>
      <c r="L46" s="79">
        <f t="shared" si="3"/>
        <v>0.001104513888888889</v>
      </c>
      <c r="M46" s="33">
        <f t="shared" si="4"/>
        <v>47.715</v>
      </c>
      <c r="N46" s="29">
        <f t="shared" si="2"/>
        <v>16.630000000000013</v>
      </c>
      <c r="O46" s="6" t="s">
        <v>49</v>
      </c>
      <c r="P46" s="3">
        <v>1</v>
      </c>
      <c r="Q46" s="19">
        <v>35.43</v>
      </c>
      <c r="R46" s="19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6.5" customHeight="1">
      <c r="A47" s="6">
        <v>42</v>
      </c>
      <c r="B47" s="7">
        <v>168</v>
      </c>
      <c r="C47" s="7" t="s">
        <v>41</v>
      </c>
      <c r="D47" s="16" t="s">
        <v>176</v>
      </c>
      <c r="E47" s="26" t="s">
        <v>43</v>
      </c>
      <c r="F47" s="26">
        <v>37345</v>
      </c>
      <c r="G47" s="17" t="s">
        <v>105</v>
      </c>
      <c r="H47" s="13" t="s">
        <v>60</v>
      </c>
      <c r="I47" s="13" t="s">
        <v>151</v>
      </c>
      <c r="J47" s="13"/>
      <c r="K47" s="12"/>
      <c r="L47" s="79">
        <f t="shared" si="3"/>
        <v>0.0011094907407407407</v>
      </c>
      <c r="M47" s="33">
        <f t="shared" si="4"/>
        <v>47.93</v>
      </c>
      <c r="N47" s="29">
        <f t="shared" si="2"/>
        <v>17.06</v>
      </c>
      <c r="O47" s="6" t="s">
        <v>49</v>
      </c>
      <c r="P47" s="3">
        <v>1</v>
      </c>
      <c r="Q47" s="19">
        <v>35.86</v>
      </c>
      <c r="R47" s="19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6.5" customHeight="1">
      <c r="A48" s="6">
        <v>43</v>
      </c>
      <c r="B48" s="7">
        <v>140</v>
      </c>
      <c r="C48" s="7" t="s">
        <v>46</v>
      </c>
      <c r="D48" s="16" t="s">
        <v>197</v>
      </c>
      <c r="E48" s="26" t="s">
        <v>84</v>
      </c>
      <c r="F48" s="26">
        <v>36591</v>
      </c>
      <c r="G48" s="17" t="s">
        <v>105</v>
      </c>
      <c r="H48" s="13" t="s">
        <v>60</v>
      </c>
      <c r="I48" s="13" t="s">
        <v>169</v>
      </c>
      <c r="J48" s="13"/>
      <c r="K48" s="12"/>
      <c r="L48" s="79">
        <f t="shared" si="3"/>
        <v>0.0011189814814814816</v>
      </c>
      <c r="M48" s="33">
        <f t="shared" si="4"/>
        <v>48.34</v>
      </c>
      <c r="N48" s="29">
        <f t="shared" si="2"/>
        <v>17.880000000000013</v>
      </c>
      <c r="O48" s="6" t="s">
        <v>49</v>
      </c>
      <c r="P48" s="3">
        <v>1</v>
      </c>
      <c r="Q48" s="19">
        <v>36.68</v>
      </c>
      <c r="R48" s="19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6.5" customHeight="1">
      <c r="A49" s="6">
        <v>44</v>
      </c>
      <c r="B49" s="7">
        <v>166</v>
      </c>
      <c r="C49" s="7" t="s">
        <v>41</v>
      </c>
      <c r="D49" s="16" t="s">
        <v>181</v>
      </c>
      <c r="E49" s="26" t="s">
        <v>43</v>
      </c>
      <c r="F49" s="26">
        <v>37446</v>
      </c>
      <c r="G49" s="17" t="s">
        <v>105</v>
      </c>
      <c r="H49" s="13" t="s">
        <v>60</v>
      </c>
      <c r="I49" s="13" t="s">
        <v>64</v>
      </c>
      <c r="J49" s="13"/>
      <c r="K49" s="28"/>
      <c r="L49" s="79">
        <f t="shared" si="3"/>
        <v>0.0011237268518518519</v>
      </c>
      <c r="M49" s="33">
        <f t="shared" si="4"/>
        <v>48.545</v>
      </c>
      <c r="N49" s="29">
        <f t="shared" si="2"/>
        <v>18.290000000000003</v>
      </c>
      <c r="O49" s="6" t="s">
        <v>49</v>
      </c>
      <c r="P49" s="3">
        <v>1</v>
      </c>
      <c r="Q49" s="19">
        <v>37.09</v>
      </c>
      <c r="R49" s="19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6.5" customHeight="1">
      <c r="A50" s="6">
        <v>45</v>
      </c>
      <c r="B50" s="7">
        <v>142</v>
      </c>
      <c r="C50" s="7" t="s">
        <v>46</v>
      </c>
      <c r="D50" s="16" t="s">
        <v>198</v>
      </c>
      <c r="E50" s="26" t="s">
        <v>84</v>
      </c>
      <c r="F50" s="26" t="s">
        <v>199</v>
      </c>
      <c r="G50" s="17" t="s">
        <v>49</v>
      </c>
      <c r="H50" s="13" t="s">
        <v>98</v>
      </c>
      <c r="I50" s="13" t="s">
        <v>99</v>
      </c>
      <c r="J50" s="13"/>
      <c r="K50" s="28"/>
      <c r="L50" s="79">
        <f t="shared" si="3"/>
        <v>0.0011275462962962964</v>
      </c>
      <c r="M50" s="33">
        <f t="shared" si="4"/>
        <v>48.71</v>
      </c>
      <c r="N50" s="29">
        <f t="shared" si="2"/>
        <v>18.620000000000008</v>
      </c>
      <c r="O50" s="6" t="s">
        <v>49</v>
      </c>
      <c r="P50" s="3">
        <v>1</v>
      </c>
      <c r="Q50" s="19">
        <v>37.42</v>
      </c>
      <c r="R50" s="19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6.5" customHeight="1">
      <c r="A51" s="6">
        <v>46</v>
      </c>
      <c r="B51" s="7">
        <v>163</v>
      </c>
      <c r="C51" s="7" t="s">
        <v>46</v>
      </c>
      <c r="D51" s="16" t="s">
        <v>161</v>
      </c>
      <c r="E51" s="26" t="s">
        <v>43</v>
      </c>
      <c r="F51" s="26">
        <v>37171</v>
      </c>
      <c r="G51" s="17" t="s">
        <v>49</v>
      </c>
      <c r="H51" s="13" t="s">
        <v>67</v>
      </c>
      <c r="I51" s="13" t="s">
        <v>162</v>
      </c>
      <c r="J51" s="13"/>
      <c r="K51" s="28"/>
      <c r="L51" s="79">
        <f t="shared" si="3"/>
        <v>0.0011346064814814814</v>
      </c>
      <c r="M51" s="33">
        <f t="shared" si="4"/>
        <v>49.015</v>
      </c>
      <c r="N51" s="29">
        <f t="shared" si="2"/>
        <v>19.229999999999997</v>
      </c>
      <c r="O51" s="6" t="s">
        <v>49</v>
      </c>
      <c r="P51" s="3">
        <v>1</v>
      </c>
      <c r="Q51" s="19">
        <v>38.03</v>
      </c>
      <c r="R51" s="19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6.5" customHeight="1">
      <c r="A52" s="6">
        <v>47</v>
      </c>
      <c r="B52" s="7">
        <v>141</v>
      </c>
      <c r="C52" s="7" t="s">
        <v>46</v>
      </c>
      <c r="D52" s="16" t="s">
        <v>191</v>
      </c>
      <c r="E52" s="26" t="s">
        <v>84</v>
      </c>
      <c r="F52" s="26">
        <v>36379</v>
      </c>
      <c r="G52" s="17"/>
      <c r="H52" s="13" t="s">
        <v>76</v>
      </c>
      <c r="I52" s="13" t="s">
        <v>85</v>
      </c>
      <c r="J52" s="13"/>
      <c r="K52" s="28"/>
      <c r="L52" s="79">
        <f t="shared" si="3"/>
        <v>0.0011402777777777778</v>
      </c>
      <c r="M52" s="33">
        <f t="shared" si="4"/>
        <v>49.26</v>
      </c>
      <c r="N52" s="29">
        <f t="shared" si="2"/>
        <v>19.720000000000002</v>
      </c>
      <c r="O52" s="6" t="s">
        <v>49</v>
      </c>
      <c r="P52" s="3">
        <v>1</v>
      </c>
      <c r="Q52" s="19">
        <v>38.52</v>
      </c>
      <c r="R52" s="19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6.5" customHeight="1">
      <c r="A53" s="6">
        <v>48</v>
      </c>
      <c r="B53" s="7">
        <v>165</v>
      </c>
      <c r="C53" s="7" t="s">
        <v>46</v>
      </c>
      <c r="D53" s="16" t="s">
        <v>183</v>
      </c>
      <c r="E53" s="26" t="s">
        <v>43</v>
      </c>
      <c r="F53" s="26">
        <v>37111</v>
      </c>
      <c r="G53" s="17" t="s">
        <v>105</v>
      </c>
      <c r="H53" s="13" t="s">
        <v>60</v>
      </c>
      <c r="I53" s="13" t="s">
        <v>178</v>
      </c>
      <c r="J53" s="13"/>
      <c r="K53" s="28"/>
      <c r="L53" s="79">
        <f t="shared" si="3"/>
        <v>0.0011418981481481482</v>
      </c>
      <c r="M53" s="33">
        <f t="shared" si="4"/>
        <v>49.33</v>
      </c>
      <c r="N53" s="29">
        <f t="shared" si="2"/>
        <v>19.860000000000003</v>
      </c>
      <c r="O53" s="6" t="s">
        <v>49</v>
      </c>
      <c r="P53" s="3">
        <v>1</v>
      </c>
      <c r="Q53" s="19">
        <v>38.66</v>
      </c>
      <c r="R53" s="19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6.5" customHeight="1">
      <c r="A54" s="6">
        <v>49</v>
      </c>
      <c r="B54" s="7">
        <v>151</v>
      </c>
      <c r="C54" s="7" t="s">
        <v>41</v>
      </c>
      <c r="D54" s="16" t="s">
        <v>167</v>
      </c>
      <c r="E54" s="26" t="s">
        <v>43</v>
      </c>
      <c r="F54" s="26">
        <v>37315</v>
      </c>
      <c r="G54" s="17" t="s">
        <v>49</v>
      </c>
      <c r="H54" s="13" t="s">
        <v>44</v>
      </c>
      <c r="I54" s="13" t="s">
        <v>73</v>
      </c>
      <c r="J54" s="13"/>
      <c r="K54" s="12"/>
      <c r="L54" s="79">
        <f t="shared" si="3"/>
        <v>0.0011480324074074073</v>
      </c>
      <c r="M54" s="33">
        <f t="shared" si="4"/>
        <v>49.595</v>
      </c>
      <c r="N54" s="29">
        <f t="shared" si="2"/>
        <v>20.38999999999999</v>
      </c>
      <c r="O54" s="6" t="s">
        <v>49</v>
      </c>
      <c r="P54" s="3">
        <v>1</v>
      </c>
      <c r="Q54" s="19">
        <v>39.19</v>
      </c>
      <c r="R54" s="19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6.5" customHeight="1">
      <c r="A55" s="6">
        <v>50</v>
      </c>
      <c r="B55" s="7">
        <v>161</v>
      </c>
      <c r="C55" s="7" t="s">
        <v>46</v>
      </c>
      <c r="D55" s="16" t="s">
        <v>171</v>
      </c>
      <c r="E55" s="26" t="s">
        <v>43</v>
      </c>
      <c r="F55" s="26">
        <v>37474</v>
      </c>
      <c r="G55" s="17" t="s">
        <v>49</v>
      </c>
      <c r="H55" s="13" t="s">
        <v>44</v>
      </c>
      <c r="I55" s="13" t="s">
        <v>73</v>
      </c>
      <c r="J55" s="13"/>
      <c r="K55" s="28"/>
      <c r="L55" s="79">
        <f t="shared" si="3"/>
        <v>0.001169675925925926</v>
      </c>
      <c r="M55" s="33">
        <f t="shared" si="4"/>
        <v>50.53</v>
      </c>
      <c r="N55" s="29">
        <f t="shared" si="2"/>
        <v>22.260000000000005</v>
      </c>
      <c r="O55" s="6" t="s">
        <v>49</v>
      </c>
      <c r="P55" s="3">
        <v>1</v>
      </c>
      <c r="Q55" s="19">
        <v>41.06</v>
      </c>
      <c r="R55" s="19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6.5" customHeight="1">
      <c r="A56" s="6">
        <v>51</v>
      </c>
      <c r="B56" s="7">
        <v>157</v>
      </c>
      <c r="C56" s="7" t="s">
        <v>41</v>
      </c>
      <c r="D56" s="16" t="s">
        <v>170</v>
      </c>
      <c r="E56" s="26" t="s">
        <v>43</v>
      </c>
      <c r="F56" s="26">
        <v>37194</v>
      </c>
      <c r="G56" s="17" t="s">
        <v>49</v>
      </c>
      <c r="H56" s="13" t="s">
        <v>44</v>
      </c>
      <c r="I56" s="13" t="s">
        <v>45</v>
      </c>
      <c r="J56" s="13"/>
      <c r="K56" s="12"/>
      <c r="L56" s="79">
        <f t="shared" si="3"/>
        <v>0.0011834490740740742</v>
      </c>
      <c r="M56" s="33">
        <f t="shared" si="4"/>
        <v>51.125</v>
      </c>
      <c r="N56" s="29">
        <f t="shared" si="2"/>
        <v>23.450000000000006</v>
      </c>
      <c r="O56" s="6" t="s">
        <v>55</v>
      </c>
      <c r="P56" s="3">
        <v>1</v>
      </c>
      <c r="Q56" s="19">
        <v>42.25</v>
      </c>
      <c r="R56" s="19"/>
      <c r="U56" s="4"/>
      <c r="V56" s="4"/>
      <c r="W56" s="7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6.5" customHeight="1">
      <c r="A57" s="6">
        <v>52</v>
      </c>
      <c r="B57" s="7">
        <v>143</v>
      </c>
      <c r="C57" s="7" t="s">
        <v>41</v>
      </c>
      <c r="D57" s="16" t="s">
        <v>193</v>
      </c>
      <c r="E57" s="26" t="s">
        <v>84</v>
      </c>
      <c r="F57" s="26" t="s">
        <v>194</v>
      </c>
      <c r="G57" s="17" t="s">
        <v>49</v>
      </c>
      <c r="H57" s="13" t="s">
        <v>98</v>
      </c>
      <c r="I57" s="13" t="s">
        <v>99</v>
      </c>
      <c r="J57" s="13"/>
      <c r="K57" s="12"/>
      <c r="L57" s="79">
        <f t="shared" si="3"/>
        <v>0.001189699074074074</v>
      </c>
      <c r="M57" s="33">
        <f t="shared" si="4"/>
        <v>51.395</v>
      </c>
      <c r="N57" s="29">
        <f t="shared" si="2"/>
        <v>23.989999999999984</v>
      </c>
      <c r="O57" s="6" t="s">
        <v>55</v>
      </c>
      <c r="P57" s="3">
        <v>1</v>
      </c>
      <c r="Q57" s="19">
        <v>42.79</v>
      </c>
      <c r="R57" s="19"/>
      <c r="U57" s="4"/>
      <c r="V57" s="4"/>
      <c r="W57" s="7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6.5" customHeight="1">
      <c r="A58" s="6">
        <v>53</v>
      </c>
      <c r="B58" s="7">
        <v>152</v>
      </c>
      <c r="C58" s="7" t="s">
        <v>46</v>
      </c>
      <c r="D58" s="16" t="s">
        <v>163</v>
      </c>
      <c r="E58" s="26" t="s">
        <v>43</v>
      </c>
      <c r="F58" s="26">
        <v>37242</v>
      </c>
      <c r="G58" s="17" t="s">
        <v>49</v>
      </c>
      <c r="H58" s="13" t="s">
        <v>44</v>
      </c>
      <c r="I58" s="13" t="s">
        <v>73</v>
      </c>
      <c r="J58" s="13"/>
      <c r="K58" s="28"/>
      <c r="L58" s="79">
        <f t="shared" si="3"/>
        <v>0.0011899305555555556</v>
      </c>
      <c r="M58" s="33">
        <f t="shared" si="4"/>
        <v>51.405</v>
      </c>
      <c r="N58" s="29">
        <f t="shared" si="2"/>
        <v>24.010000000000005</v>
      </c>
      <c r="O58" s="6" t="s">
        <v>55</v>
      </c>
      <c r="P58" s="3">
        <v>1</v>
      </c>
      <c r="Q58" s="19">
        <v>42.81</v>
      </c>
      <c r="R58" s="19"/>
      <c r="U58" s="4"/>
      <c r="V58" s="4"/>
      <c r="W58" s="7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6.5" customHeight="1">
      <c r="A59" s="6">
        <v>54</v>
      </c>
      <c r="B59" s="7">
        <v>172</v>
      </c>
      <c r="C59" s="7" t="s">
        <v>46</v>
      </c>
      <c r="D59" s="16" t="s">
        <v>165</v>
      </c>
      <c r="E59" s="26" t="s">
        <v>43</v>
      </c>
      <c r="F59" s="26">
        <v>37506</v>
      </c>
      <c r="G59" s="17" t="s">
        <v>166</v>
      </c>
      <c r="H59" s="13" t="s">
        <v>56</v>
      </c>
      <c r="I59" s="13" t="s">
        <v>57</v>
      </c>
      <c r="J59" s="13"/>
      <c r="K59" s="28"/>
      <c r="L59" s="79">
        <f t="shared" si="3"/>
        <v>0.0012081018518518517</v>
      </c>
      <c r="M59" s="33">
        <f t="shared" si="4"/>
        <v>52.19</v>
      </c>
      <c r="N59" s="29">
        <f t="shared" si="2"/>
        <v>25.579999999999984</v>
      </c>
      <c r="O59" s="6" t="s">
        <v>55</v>
      </c>
      <c r="P59" s="3">
        <v>1</v>
      </c>
      <c r="Q59" s="19">
        <v>44.38</v>
      </c>
      <c r="R59" s="19"/>
      <c r="U59" s="4"/>
      <c r="V59" s="4"/>
      <c r="W59" s="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6.5" customHeight="1">
      <c r="A60" s="6">
        <v>55</v>
      </c>
      <c r="B60" s="7">
        <v>149</v>
      </c>
      <c r="C60" s="7" t="s">
        <v>46</v>
      </c>
      <c r="D60" s="16" t="s">
        <v>190</v>
      </c>
      <c r="E60" s="26" t="s">
        <v>84</v>
      </c>
      <c r="F60" s="26">
        <v>37059</v>
      </c>
      <c r="G60" s="17" t="s">
        <v>49</v>
      </c>
      <c r="H60" s="13" t="s">
        <v>56</v>
      </c>
      <c r="I60" s="13" t="s">
        <v>57</v>
      </c>
      <c r="J60" s="13"/>
      <c r="K60" s="28"/>
      <c r="L60" s="79">
        <f t="shared" si="3"/>
        <v>0.0012253472222222223</v>
      </c>
      <c r="M60" s="33">
        <f t="shared" si="4"/>
        <v>52.935</v>
      </c>
      <c r="N60" s="29">
        <f t="shared" si="2"/>
        <v>27.070000000000004</v>
      </c>
      <c r="O60" s="6" t="s">
        <v>55</v>
      </c>
      <c r="P60" s="3">
        <v>1</v>
      </c>
      <c r="Q60" s="19">
        <v>45.87</v>
      </c>
      <c r="R60" s="19"/>
      <c r="U60" s="4"/>
      <c r="V60" s="4"/>
      <c r="W60" s="7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6.5" customHeight="1">
      <c r="A61" s="6">
        <v>56</v>
      </c>
      <c r="B61" s="7">
        <v>170</v>
      </c>
      <c r="C61" s="7" t="s">
        <v>41</v>
      </c>
      <c r="D61" s="16" t="s">
        <v>168</v>
      </c>
      <c r="E61" s="26" t="s">
        <v>43</v>
      </c>
      <c r="F61" s="26">
        <v>37683</v>
      </c>
      <c r="G61" s="17" t="s">
        <v>55</v>
      </c>
      <c r="H61" s="13" t="s">
        <v>60</v>
      </c>
      <c r="I61" s="13" t="s">
        <v>169</v>
      </c>
      <c r="J61" s="13"/>
      <c r="K61" s="12"/>
      <c r="L61" s="79">
        <f t="shared" si="3"/>
        <v>0.00125625</v>
      </c>
      <c r="M61" s="33">
        <f t="shared" si="4"/>
        <v>54.27</v>
      </c>
      <c r="N61" s="29">
        <f t="shared" si="2"/>
        <v>29.74</v>
      </c>
      <c r="O61" s="6" t="s">
        <v>55</v>
      </c>
      <c r="P61" s="3">
        <v>1</v>
      </c>
      <c r="Q61" s="19">
        <v>48.54</v>
      </c>
      <c r="R61" s="19"/>
      <c r="U61" s="4"/>
      <c r="V61" s="4"/>
      <c r="W61" s="7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6.5" customHeight="1">
      <c r="A62" s="6">
        <v>57</v>
      </c>
      <c r="B62" s="7">
        <v>135</v>
      </c>
      <c r="C62" s="7" t="s">
        <v>41</v>
      </c>
      <c r="D62" s="16" t="s">
        <v>201</v>
      </c>
      <c r="E62" s="26" t="s">
        <v>43</v>
      </c>
      <c r="F62" s="26">
        <v>37446</v>
      </c>
      <c r="G62" s="17" t="s">
        <v>49</v>
      </c>
      <c r="H62" s="13" t="s">
        <v>91</v>
      </c>
      <c r="I62" s="13" t="s">
        <v>92</v>
      </c>
      <c r="J62" s="13"/>
      <c r="K62" s="12"/>
      <c r="L62" s="79">
        <f t="shared" si="3"/>
        <v>0.0012753472222222222</v>
      </c>
      <c r="M62" s="33">
        <f t="shared" si="4"/>
        <v>55.095</v>
      </c>
      <c r="N62" s="29">
        <f t="shared" si="2"/>
        <v>31.389999999999997</v>
      </c>
      <c r="O62" s="6" t="s">
        <v>55</v>
      </c>
      <c r="P62" s="3">
        <v>1</v>
      </c>
      <c r="Q62" s="19">
        <v>50.19</v>
      </c>
      <c r="R62" s="19"/>
      <c r="U62" s="4"/>
      <c r="V62" s="4"/>
      <c r="W62" s="7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6.5" customHeight="1">
      <c r="A63" s="6">
        <v>58</v>
      </c>
      <c r="B63" s="7">
        <v>169</v>
      </c>
      <c r="C63" s="7" t="s">
        <v>46</v>
      </c>
      <c r="D63" s="16" t="s">
        <v>172</v>
      </c>
      <c r="E63" s="26" t="s">
        <v>43</v>
      </c>
      <c r="F63" s="26">
        <v>37338</v>
      </c>
      <c r="G63" s="17" t="s">
        <v>55</v>
      </c>
      <c r="H63" s="13" t="s">
        <v>60</v>
      </c>
      <c r="I63" s="13" t="s">
        <v>169</v>
      </c>
      <c r="J63" s="13"/>
      <c r="K63" s="28"/>
      <c r="L63" s="79">
        <f t="shared" si="3"/>
        <v>0.0012894675925925925</v>
      </c>
      <c r="M63" s="33">
        <f t="shared" si="4"/>
        <v>55.705</v>
      </c>
      <c r="N63" s="29">
        <f t="shared" si="2"/>
        <v>32.60999999999999</v>
      </c>
      <c r="O63" s="6" t="s">
        <v>55</v>
      </c>
      <c r="P63" s="3">
        <v>1</v>
      </c>
      <c r="Q63" s="19">
        <v>51.41</v>
      </c>
      <c r="R63" s="19"/>
      <c r="U63" s="4"/>
      <c r="V63" s="4"/>
      <c r="W63" s="7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6.5" customHeight="1">
      <c r="A64" s="6">
        <v>59</v>
      </c>
      <c r="B64" s="7">
        <v>167</v>
      </c>
      <c r="C64" s="7" t="s">
        <v>41</v>
      </c>
      <c r="D64" s="16" t="s">
        <v>177</v>
      </c>
      <c r="E64" s="26" t="s">
        <v>43</v>
      </c>
      <c r="F64" s="26">
        <v>37325</v>
      </c>
      <c r="G64" s="17" t="s">
        <v>105</v>
      </c>
      <c r="H64" s="13" t="s">
        <v>60</v>
      </c>
      <c r="I64" s="13" t="s">
        <v>178</v>
      </c>
      <c r="J64" s="13"/>
      <c r="K64" s="12"/>
      <c r="L64" s="79">
        <f t="shared" si="3"/>
        <v>0.0013577546296296298</v>
      </c>
      <c r="M64" s="33">
        <f t="shared" si="4"/>
        <v>58.655</v>
      </c>
      <c r="N64" s="29">
        <f t="shared" si="2"/>
        <v>38.51000000000001</v>
      </c>
      <c r="O64" s="6" t="s">
        <v>269</v>
      </c>
      <c r="P64" s="3">
        <v>1</v>
      </c>
      <c r="Q64" s="19">
        <v>57.31</v>
      </c>
      <c r="R64" s="19"/>
      <c r="U64" s="4"/>
      <c r="V64" s="4"/>
      <c r="W64" s="7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6.5" customHeight="1">
      <c r="A65" s="6">
        <v>60</v>
      </c>
      <c r="B65" s="7">
        <v>148</v>
      </c>
      <c r="C65" s="7" t="s">
        <v>41</v>
      </c>
      <c r="D65" s="16" t="s">
        <v>188</v>
      </c>
      <c r="E65" s="26" t="s">
        <v>43</v>
      </c>
      <c r="F65" s="26">
        <v>37237</v>
      </c>
      <c r="G65" s="17" t="s">
        <v>55</v>
      </c>
      <c r="H65" s="13" t="s">
        <v>101</v>
      </c>
      <c r="I65" s="13" t="s">
        <v>102</v>
      </c>
      <c r="J65" s="13"/>
      <c r="K65" s="12"/>
      <c r="L65" s="79">
        <f t="shared" si="3"/>
        <v>0.0013662037037037037</v>
      </c>
      <c r="M65" s="33">
        <f t="shared" si="4"/>
        <v>59.02</v>
      </c>
      <c r="N65" s="29">
        <f t="shared" si="2"/>
        <v>39.239999999999995</v>
      </c>
      <c r="O65" s="6" t="s">
        <v>269</v>
      </c>
      <c r="P65" s="3">
        <v>1</v>
      </c>
      <c r="Q65" s="19">
        <v>58.04</v>
      </c>
      <c r="R65" s="19"/>
      <c r="U65" s="4"/>
      <c r="V65" s="4"/>
      <c r="W65" s="7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6.5" customHeight="1">
      <c r="A66" s="6">
        <v>61</v>
      </c>
      <c r="B66" s="7">
        <v>137</v>
      </c>
      <c r="C66" s="7" t="s">
        <v>46</v>
      </c>
      <c r="D66" s="16" t="s">
        <v>195</v>
      </c>
      <c r="E66" s="26" t="s">
        <v>43</v>
      </c>
      <c r="F66" s="26">
        <v>37168</v>
      </c>
      <c r="G66" s="17"/>
      <c r="H66" s="13" t="s">
        <v>196</v>
      </c>
      <c r="I66" s="13"/>
      <c r="J66" s="13"/>
      <c r="K66" s="12"/>
      <c r="L66" s="79">
        <f t="shared" si="3"/>
        <v>0.0013684027777777776</v>
      </c>
      <c r="M66" s="33">
        <f t="shared" si="4"/>
        <v>59.115</v>
      </c>
      <c r="N66" s="29">
        <f t="shared" si="2"/>
        <v>39.429999999999986</v>
      </c>
      <c r="O66" s="6" t="s">
        <v>269</v>
      </c>
      <c r="P66" s="3">
        <v>1</v>
      </c>
      <c r="Q66" s="19">
        <v>58.23</v>
      </c>
      <c r="R66" s="19"/>
      <c r="U66" s="4"/>
      <c r="V66" s="4"/>
      <c r="W66" s="7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6.5" customHeight="1">
      <c r="A67" s="6"/>
      <c r="B67" s="7">
        <v>109</v>
      </c>
      <c r="C67" s="7" t="s">
        <v>46</v>
      </c>
      <c r="D67" s="16" t="s">
        <v>207</v>
      </c>
      <c r="E67" s="26" t="s">
        <v>84</v>
      </c>
      <c r="F67" s="26" t="s">
        <v>208</v>
      </c>
      <c r="G67" s="17" t="s">
        <v>122</v>
      </c>
      <c r="H67" s="13" t="s">
        <v>88</v>
      </c>
      <c r="I67" s="13" t="s">
        <v>209</v>
      </c>
      <c r="J67" s="13"/>
      <c r="K67" s="28"/>
      <c r="L67" s="79" t="s">
        <v>279</v>
      </c>
      <c r="M67" s="33"/>
      <c r="N67" s="29"/>
      <c r="O67" s="6"/>
      <c r="P67" s="3"/>
      <c r="Q67" s="19"/>
      <c r="R67" s="19"/>
      <c r="U67" s="4"/>
      <c r="V67" s="4"/>
      <c r="W67" s="7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6.5" customHeight="1">
      <c r="A68" s="6"/>
      <c r="B68" s="7">
        <v>123</v>
      </c>
      <c r="C68" s="7" t="s">
        <v>41</v>
      </c>
      <c r="D68" s="16" t="s">
        <v>228</v>
      </c>
      <c r="E68" s="26" t="s">
        <v>84</v>
      </c>
      <c r="F68" s="26" t="s">
        <v>229</v>
      </c>
      <c r="G68" s="17" t="s">
        <v>122</v>
      </c>
      <c r="H68" s="13" t="s">
        <v>44</v>
      </c>
      <c r="I68" s="13" t="s">
        <v>45</v>
      </c>
      <c r="J68" s="13"/>
      <c r="K68" s="12"/>
      <c r="L68" s="79" t="s">
        <v>279</v>
      </c>
      <c r="M68" s="33"/>
      <c r="N68" s="29"/>
      <c r="O68" s="6"/>
      <c r="P68" s="3"/>
      <c r="Q68" s="19"/>
      <c r="R68" s="19"/>
      <c r="U68" s="4"/>
      <c r="V68" s="4"/>
      <c r="W68" s="7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6.5" customHeight="1">
      <c r="A69" s="6"/>
      <c r="B69" s="7">
        <v>119</v>
      </c>
      <c r="C69" s="7" t="s">
        <v>41</v>
      </c>
      <c r="D69" s="16" t="s">
        <v>238</v>
      </c>
      <c r="E69" s="26" t="s">
        <v>84</v>
      </c>
      <c r="F69" s="26">
        <v>36909</v>
      </c>
      <c r="G69" s="17" t="s">
        <v>122</v>
      </c>
      <c r="H69" s="13" t="s">
        <v>44</v>
      </c>
      <c r="I69" s="13" t="s">
        <v>222</v>
      </c>
      <c r="J69" s="13"/>
      <c r="K69" s="12"/>
      <c r="L69" s="79" t="s">
        <v>277</v>
      </c>
      <c r="M69" s="33"/>
      <c r="N69" s="29"/>
      <c r="O69" s="6"/>
      <c r="P69" s="3"/>
      <c r="Q69" s="19"/>
      <c r="R69" s="19"/>
      <c r="U69" s="4"/>
      <c r="V69" s="4"/>
      <c r="W69" s="7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6" customHeight="1" thickBot="1">
      <c r="A70" s="34"/>
      <c r="B70" s="35"/>
      <c r="C70" s="35"/>
      <c r="D70" s="40"/>
      <c r="E70" s="76"/>
      <c r="F70" s="35"/>
      <c r="G70" s="35"/>
      <c r="H70" s="41"/>
      <c r="I70" s="41"/>
      <c r="J70" s="41"/>
      <c r="K70" s="73"/>
      <c r="L70" s="77"/>
      <c r="M70" s="78"/>
      <c r="N70" s="75"/>
      <c r="O70" s="34"/>
      <c r="P70" s="3"/>
      <c r="Q70" s="19"/>
      <c r="R70" s="19"/>
      <c r="U70" s="4"/>
      <c r="V70" s="4"/>
      <c r="W70" s="7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6.5" customHeight="1" thickTop="1">
      <c r="A71" s="6"/>
      <c r="B71" s="7"/>
      <c r="C71" s="7"/>
      <c r="D71" s="16"/>
      <c r="E71" s="26"/>
      <c r="F71" s="17"/>
      <c r="G71" s="17"/>
      <c r="H71" s="13"/>
      <c r="I71" s="13"/>
      <c r="J71" s="13"/>
      <c r="K71" s="28"/>
      <c r="L71" s="21"/>
      <c r="M71" s="33"/>
      <c r="N71" s="29"/>
      <c r="O71" s="6"/>
      <c r="P71" s="3"/>
      <c r="Q71" s="19"/>
      <c r="R71" s="19"/>
      <c r="U71" s="4"/>
      <c r="V71" s="4"/>
      <c r="W71" s="7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2:12" ht="15.75" customHeight="1">
      <c r="B72" s="54" t="s">
        <v>281</v>
      </c>
      <c r="L72" s="54" t="s">
        <v>276</v>
      </c>
    </row>
    <row r="73" spans="2:12" ht="15.75" customHeight="1">
      <c r="B73" s="54" t="s">
        <v>282</v>
      </c>
      <c r="L73" s="54" t="s">
        <v>280</v>
      </c>
    </row>
    <row r="74" ht="15.75" customHeight="1">
      <c r="L74" s="54" t="s">
        <v>273</v>
      </c>
    </row>
    <row r="75" ht="12.75">
      <c r="C75" s="54"/>
    </row>
    <row r="81" spans="1:15" ht="12.75">
      <c r="A81" s="98" t="s">
        <v>31</v>
      </c>
      <c r="B81" s="98"/>
      <c r="C81" s="98"/>
      <c r="D81" s="98"/>
      <c r="L81" s="102" t="s">
        <v>32</v>
      </c>
      <c r="M81" s="102"/>
      <c r="N81" s="102"/>
      <c r="O81" s="102"/>
    </row>
  </sheetData>
  <sheetProtection/>
  <mergeCells count="7">
    <mergeCell ref="C4:J4"/>
    <mergeCell ref="A1:O1"/>
    <mergeCell ref="A2:O2"/>
    <mergeCell ref="A3:D3"/>
    <mergeCell ref="J3:O3"/>
    <mergeCell ref="A81:D81"/>
    <mergeCell ref="L81:O81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portrait" paperSize="9" r:id="rId2"/>
  <rowBreaks count="1" manualBreakCount="1">
    <brk id="45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69"/>
  <sheetViews>
    <sheetView tabSelected="1" view="pageBreakPreview" zoomScale="145" zoomScaleSheetLayoutView="145" workbookViewId="0" topLeftCell="A40">
      <selection activeCell="A69" sqref="A69:IV69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3.8515625" style="1" customWidth="1"/>
    <col min="5" max="5" width="6.140625" style="1" hidden="1" customWidth="1"/>
    <col min="6" max="6" width="6.8515625" style="1" hidden="1" customWidth="1"/>
    <col min="7" max="7" width="9.00390625" style="1" customWidth="1"/>
    <col min="8" max="8" width="23.28125" style="1" customWidth="1"/>
    <col min="9" max="9" width="29.8515625" style="1" hidden="1" customWidth="1"/>
    <col min="10" max="10" width="17.28125" style="1" hidden="1" customWidth="1"/>
    <col min="11" max="11" width="0.71875" style="1" hidden="1" customWidth="1"/>
    <col min="12" max="12" width="8.28125" style="1" customWidth="1"/>
    <col min="13" max="13" width="6.7109375" style="1" customWidth="1"/>
    <col min="14" max="14" width="6.421875" style="1" customWidth="1"/>
    <col min="15" max="15" width="7.140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7.5" customHeight="1">
      <c r="A1" s="103" t="str">
        <f>N_sor1</f>
        <v>Всероссийские соревнования по конькобежному спорту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33" customHeight="1">
      <c r="A2" s="104" t="str">
        <f>N_sor2</f>
        <v>на призы ЗМС В.А. Муратова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36.75" customHeight="1" thickBot="1">
      <c r="A3" s="95" t="s">
        <v>19</v>
      </c>
      <c r="B3" s="95"/>
      <c r="C3" s="95"/>
      <c r="D3" s="95"/>
      <c r="E3" s="87"/>
      <c r="F3" s="87"/>
      <c r="G3" s="87"/>
      <c r="H3" s="87"/>
      <c r="I3" s="87"/>
      <c r="J3" s="96" t="str">
        <f>D_d1</f>
        <v>04 апреля 2015 г.</v>
      </c>
      <c r="K3" s="97"/>
      <c r="L3" s="97"/>
      <c r="M3" s="97"/>
      <c r="N3" s="97"/>
      <c r="O3" s="97"/>
    </row>
    <row r="4" spans="2:37" ht="34.5" customHeight="1" thickTop="1">
      <c r="B4" s="15"/>
      <c r="C4" s="92" t="str">
        <f>N_dev</f>
        <v>Девушки среднего возраста</v>
      </c>
      <c r="D4" s="92"/>
      <c r="E4" s="92"/>
      <c r="F4" s="92"/>
      <c r="G4" s="92"/>
      <c r="H4" s="92"/>
      <c r="I4" s="92"/>
      <c r="J4" s="92"/>
      <c r="K4" s="15"/>
      <c r="L4" s="18" t="str">
        <f>const!C10</f>
        <v>1000 метров</v>
      </c>
      <c r="M4" s="15"/>
      <c r="N4" s="15"/>
      <c r="O4" s="15"/>
      <c r="P4" s="5"/>
      <c r="Q4" s="1" t="s">
        <v>33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20.2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/>
      <c r="F5" s="2" t="s">
        <v>1</v>
      </c>
      <c r="G5" s="2" t="s">
        <v>1</v>
      </c>
      <c r="H5" s="2" t="s">
        <v>29</v>
      </c>
      <c r="I5" s="2"/>
      <c r="J5" s="2" t="s">
        <v>7</v>
      </c>
      <c r="K5" s="2"/>
      <c r="L5" s="11" t="s">
        <v>3</v>
      </c>
      <c r="M5" s="11" t="s">
        <v>8</v>
      </c>
      <c r="N5" s="11" t="s">
        <v>10</v>
      </c>
      <c r="O5" s="2" t="s">
        <v>5</v>
      </c>
      <c r="P5" s="5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7">
        <v>13</v>
      </c>
      <c r="C6" s="24" t="s">
        <v>41</v>
      </c>
      <c r="D6" s="14" t="s">
        <v>156</v>
      </c>
      <c r="E6" s="23" t="s">
        <v>84</v>
      </c>
      <c r="F6" s="23" t="s">
        <v>157</v>
      </c>
      <c r="G6" s="7" t="s">
        <v>155</v>
      </c>
      <c r="H6" s="12" t="s">
        <v>44</v>
      </c>
      <c r="I6" s="7" t="s">
        <v>45</v>
      </c>
      <c r="J6" s="12"/>
      <c r="K6" s="9"/>
      <c r="L6" s="52">
        <f aca="true" t="shared" si="0" ref="L6:L53">(P6*60+Q6)/86400</f>
        <v>0.0009797453703703704</v>
      </c>
      <c r="M6" s="33">
        <f aca="true" t="shared" si="1" ref="M6:M53">ROUNDDOWN(L6*86400/2,3)</f>
        <v>42.325</v>
      </c>
      <c r="N6" s="53">
        <f>(L6-L$6)*86400</f>
        <v>0</v>
      </c>
      <c r="O6" s="6" t="s">
        <v>155</v>
      </c>
      <c r="P6" s="5">
        <v>1</v>
      </c>
      <c r="Q6" s="19">
        <v>24.65</v>
      </c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6</v>
      </c>
      <c r="C7" s="7" t="s">
        <v>41</v>
      </c>
      <c r="D7" s="14" t="s">
        <v>158</v>
      </c>
      <c r="E7" s="23" t="s">
        <v>84</v>
      </c>
      <c r="F7" s="23" t="s">
        <v>159</v>
      </c>
      <c r="G7" s="7" t="s">
        <v>155</v>
      </c>
      <c r="H7" s="12" t="s">
        <v>88</v>
      </c>
      <c r="I7" s="7" t="s">
        <v>89</v>
      </c>
      <c r="J7" s="12"/>
      <c r="K7" s="9"/>
      <c r="L7" s="79">
        <f t="shared" si="0"/>
        <v>0.0009819444444444446</v>
      </c>
      <c r="M7" s="33">
        <f t="shared" si="1"/>
        <v>42.42</v>
      </c>
      <c r="N7" s="29">
        <f aca="true" t="shared" si="2" ref="N7:N53">(L7-L$6)*86400</f>
        <v>0.19000000000000822</v>
      </c>
      <c r="O7" s="6" t="s">
        <v>155</v>
      </c>
      <c r="P7" s="5">
        <v>1</v>
      </c>
      <c r="Q7" s="19">
        <v>24.84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23</v>
      </c>
      <c r="C8" s="7" t="s">
        <v>46</v>
      </c>
      <c r="D8" s="14" t="s">
        <v>154</v>
      </c>
      <c r="E8" s="23" t="s">
        <v>84</v>
      </c>
      <c r="F8" s="23">
        <v>36450</v>
      </c>
      <c r="G8" s="7" t="s">
        <v>155</v>
      </c>
      <c r="H8" s="12" t="s">
        <v>67</v>
      </c>
      <c r="I8" s="7" t="s">
        <v>68</v>
      </c>
      <c r="J8" s="12"/>
      <c r="K8" s="8"/>
      <c r="L8" s="79">
        <f t="shared" si="0"/>
        <v>0.0010291666666666667</v>
      </c>
      <c r="M8" s="33">
        <f t="shared" si="1"/>
        <v>44.46</v>
      </c>
      <c r="N8" s="29">
        <f t="shared" si="2"/>
        <v>4.270000000000002</v>
      </c>
      <c r="O8" s="6" t="s">
        <v>122</v>
      </c>
      <c r="P8" s="5">
        <v>1</v>
      </c>
      <c r="Q8" s="19">
        <v>28.92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14</v>
      </c>
      <c r="C9" s="7" t="s">
        <v>41</v>
      </c>
      <c r="D9" s="14" t="s">
        <v>152</v>
      </c>
      <c r="E9" s="23" t="s">
        <v>84</v>
      </c>
      <c r="F9" s="23" t="s">
        <v>153</v>
      </c>
      <c r="G9" s="7" t="s">
        <v>122</v>
      </c>
      <c r="H9" s="12" t="s">
        <v>44</v>
      </c>
      <c r="I9" s="7" t="s">
        <v>73</v>
      </c>
      <c r="J9" s="12"/>
      <c r="K9" s="9"/>
      <c r="L9" s="79">
        <f t="shared" si="0"/>
        <v>0.0010480324074074075</v>
      </c>
      <c r="M9" s="33">
        <f t="shared" si="1"/>
        <v>45.275</v>
      </c>
      <c r="N9" s="29">
        <f t="shared" si="2"/>
        <v>5.900000000000002</v>
      </c>
      <c r="O9" s="6" t="s">
        <v>122</v>
      </c>
      <c r="P9" s="5">
        <v>1</v>
      </c>
      <c r="Q9" s="19">
        <v>30.55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20</v>
      </c>
      <c r="C10" s="7" t="s">
        <v>46</v>
      </c>
      <c r="D10" s="14" t="s">
        <v>148</v>
      </c>
      <c r="E10" s="23" t="s">
        <v>84</v>
      </c>
      <c r="F10" s="23" t="s">
        <v>149</v>
      </c>
      <c r="G10" s="7" t="s">
        <v>122</v>
      </c>
      <c r="H10" s="12" t="s">
        <v>44</v>
      </c>
      <c r="I10" s="7" t="s">
        <v>45</v>
      </c>
      <c r="J10" s="12"/>
      <c r="K10" s="8"/>
      <c r="L10" s="79">
        <f t="shared" si="0"/>
        <v>0.001048726851851852</v>
      </c>
      <c r="M10" s="33">
        <f t="shared" si="1"/>
        <v>45.305</v>
      </c>
      <c r="N10" s="29">
        <f t="shared" si="2"/>
        <v>5.960000000000002</v>
      </c>
      <c r="O10" s="6" t="s">
        <v>122</v>
      </c>
      <c r="P10" s="5">
        <v>1</v>
      </c>
      <c r="Q10" s="19">
        <v>30.61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7</v>
      </c>
      <c r="C11" s="7" t="s">
        <v>41</v>
      </c>
      <c r="D11" s="14" t="s">
        <v>130</v>
      </c>
      <c r="E11" s="23" t="s">
        <v>84</v>
      </c>
      <c r="F11" s="23" t="s">
        <v>131</v>
      </c>
      <c r="G11" s="7" t="s">
        <v>122</v>
      </c>
      <c r="H11" s="12" t="s">
        <v>88</v>
      </c>
      <c r="I11" s="7" t="s">
        <v>132</v>
      </c>
      <c r="J11" s="12"/>
      <c r="K11" s="9"/>
      <c r="L11" s="79">
        <f t="shared" si="0"/>
        <v>0.001051388888888889</v>
      </c>
      <c r="M11" s="33">
        <f t="shared" si="1"/>
        <v>45.42</v>
      </c>
      <c r="N11" s="29">
        <f t="shared" si="2"/>
        <v>6.190000000000009</v>
      </c>
      <c r="O11" s="6" t="s">
        <v>122</v>
      </c>
      <c r="P11" s="5">
        <v>1</v>
      </c>
      <c r="Q11" s="19">
        <v>30.84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42</v>
      </c>
      <c r="C12" s="7" t="s">
        <v>41</v>
      </c>
      <c r="D12" s="14" t="s">
        <v>72</v>
      </c>
      <c r="E12" s="7" t="s">
        <v>43</v>
      </c>
      <c r="F12" s="23">
        <v>37086</v>
      </c>
      <c r="G12" s="7" t="s">
        <v>70</v>
      </c>
      <c r="H12" s="12" t="s">
        <v>44</v>
      </c>
      <c r="I12" s="7" t="s">
        <v>73</v>
      </c>
      <c r="J12" s="12"/>
      <c r="K12" s="9"/>
      <c r="L12" s="79">
        <f t="shared" si="0"/>
        <v>0.0010684027777777777</v>
      </c>
      <c r="M12" s="33">
        <f t="shared" si="1"/>
        <v>46.155</v>
      </c>
      <c r="N12" s="29">
        <f t="shared" si="2"/>
        <v>7.659999999999991</v>
      </c>
      <c r="O12" s="6" t="s">
        <v>122</v>
      </c>
      <c r="P12" s="5">
        <v>1</v>
      </c>
      <c r="Q12" s="19">
        <v>32.31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8</v>
      </c>
      <c r="B13" s="7">
        <v>17</v>
      </c>
      <c r="C13" s="7" t="s">
        <v>46</v>
      </c>
      <c r="D13" s="14" t="s">
        <v>140</v>
      </c>
      <c r="E13" s="23" t="s">
        <v>84</v>
      </c>
      <c r="F13" s="23" t="s">
        <v>141</v>
      </c>
      <c r="G13" s="7" t="s">
        <v>122</v>
      </c>
      <c r="H13" s="12" t="s">
        <v>44</v>
      </c>
      <c r="I13" s="7" t="s">
        <v>73</v>
      </c>
      <c r="J13" s="12"/>
      <c r="K13" s="8"/>
      <c r="L13" s="79">
        <f t="shared" si="0"/>
        <v>0.001069212962962963</v>
      </c>
      <c r="M13" s="33">
        <f t="shared" si="1"/>
        <v>46.19</v>
      </c>
      <c r="N13" s="29">
        <f t="shared" si="2"/>
        <v>7.73</v>
      </c>
      <c r="O13" s="6" t="s">
        <v>122</v>
      </c>
      <c r="P13" s="5">
        <v>1</v>
      </c>
      <c r="Q13" s="19">
        <v>32.38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9</v>
      </c>
      <c r="B14" s="7">
        <v>8</v>
      </c>
      <c r="C14" s="7" t="s">
        <v>41</v>
      </c>
      <c r="D14" s="14" t="s">
        <v>126</v>
      </c>
      <c r="E14" s="23" t="s">
        <v>84</v>
      </c>
      <c r="F14" s="23" t="s">
        <v>127</v>
      </c>
      <c r="G14" s="7" t="s">
        <v>122</v>
      </c>
      <c r="H14" s="12" t="s">
        <v>88</v>
      </c>
      <c r="I14" s="7" t="s">
        <v>128</v>
      </c>
      <c r="J14" s="12"/>
      <c r="K14" s="9"/>
      <c r="L14" s="79">
        <f t="shared" si="0"/>
        <v>0.0010755787037037038</v>
      </c>
      <c r="M14" s="33">
        <f t="shared" si="1"/>
        <v>46.465</v>
      </c>
      <c r="N14" s="29">
        <f t="shared" si="2"/>
        <v>8.280000000000006</v>
      </c>
      <c r="O14" s="6" t="s">
        <v>122</v>
      </c>
      <c r="P14" s="5">
        <v>1</v>
      </c>
      <c r="Q14" s="19">
        <v>32.93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10</v>
      </c>
      <c r="B15" s="7">
        <v>37</v>
      </c>
      <c r="C15" s="7" t="s">
        <v>46</v>
      </c>
      <c r="D15" s="14" t="s">
        <v>134</v>
      </c>
      <c r="E15" s="23" t="s">
        <v>84</v>
      </c>
      <c r="F15" s="23" t="s">
        <v>135</v>
      </c>
      <c r="G15" s="7" t="s">
        <v>80</v>
      </c>
      <c r="H15" s="12" t="s">
        <v>76</v>
      </c>
      <c r="I15" s="7" t="s">
        <v>77</v>
      </c>
      <c r="J15" s="12"/>
      <c r="K15" s="8"/>
      <c r="L15" s="79">
        <f t="shared" si="0"/>
        <v>0.0010760416666666666</v>
      </c>
      <c r="M15" s="33">
        <f t="shared" si="1"/>
        <v>46.485</v>
      </c>
      <c r="N15" s="29">
        <f t="shared" si="2"/>
        <v>8.319999999999988</v>
      </c>
      <c r="O15" s="6" t="s">
        <v>122</v>
      </c>
      <c r="P15" s="5">
        <v>1</v>
      </c>
      <c r="Q15" s="19">
        <v>32.97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11</v>
      </c>
      <c r="B16" s="7">
        <v>25</v>
      </c>
      <c r="C16" s="7" t="s">
        <v>41</v>
      </c>
      <c r="D16" s="14" t="s">
        <v>124</v>
      </c>
      <c r="E16" s="23" t="s">
        <v>84</v>
      </c>
      <c r="F16" s="23">
        <v>36951</v>
      </c>
      <c r="G16" s="7" t="s">
        <v>122</v>
      </c>
      <c r="H16" s="12" t="s">
        <v>67</v>
      </c>
      <c r="I16" s="7" t="s">
        <v>68</v>
      </c>
      <c r="J16" s="12"/>
      <c r="K16" s="9"/>
      <c r="L16" s="79">
        <f t="shared" si="0"/>
        <v>0.0010819444444444444</v>
      </c>
      <c r="M16" s="33">
        <f t="shared" si="1"/>
        <v>46.74</v>
      </c>
      <c r="N16" s="29">
        <f t="shared" si="2"/>
        <v>8.829999999999993</v>
      </c>
      <c r="O16" s="6" t="s">
        <v>122</v>
      </c>
      <c r="P16" s="5">
        <v>1</v>
      </c>
      <c r="Q16" s="19">
        <v>33.48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>
        <v>12</v>
      </c>
      <c r="B17" s="7">
        <v>52</v>
      </c>
      <c r="C17" s="7" t="s">
        <v>46</v>
      </c>
      <c r="D17" s="14" t="s">
        <v>78</v>
      </c>
      <c r="E17" s="7" t="s">
        <v>43</v>
      </c>
      <c r="F17" s="23">
        <v>37116</v>
      </c>
      <c r="G17" s="7" t="s">
        <v>70</v>
      </c>
      <c r="H17" s="12" t="s">
        <v>44</v>
      </c>
      <c r="I17" s="7" t="s">
        <v>73</v>
      </c>
      <c r="J17" s="12"/>
      <c r="K17" s="8"/>
      <c r="L17" s="79">
        <f t="shared" si="0"/>
        <v>0.001091087962962963</v>
      </c>
      <c r="M17" s="33">
        <f t="shared" si="1"/>
        <v>47.135</v>
      </c>
      <c r="N17" s="29">
        <f t="shared" si="2"/>
        <v>9.619999999999997</v>
      </c>
      <c r="O17" s="6" t="s">
        <v>122</v>
      </c>
      <c r="P17" s="5">
        <v>1</v>
      </c>
      <c r="Q17" s="19">
        <v>34.27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>
      <c r="A18" s="6">
        <v>13</v>
      </c>
      <c r="B18" s="7">
        <v>4</v>
      </c>
      <c r="C18" s="7" t="s">
        <v>41</v>
      </c>
      <c r="D18" s="14" t="s">
        <v>59</v>
      </c>
      <c r="E18" s="23" t="s">
        <v>84</v>
      </c>
      <c r="F18" s="23">
        <v>37329</v>
      </c>
      <c r="G18" s="7" t="s">
        <v>122</v>
      </c>
      <c r="H18" s="12" t="s">
        <v>120</v>
      </c>
      <c r="I18" s="7" t="s">
        <v>123</v>
      </c>
      <c r="J18" s="12"/>
      <c r="K18" s="9"/>
      <c r="L18" s="79">
        <f t="shared" si="0"/>
        <v>0.0010924768518518519</v>
      </c>
      <c r="M18" s="33">
        <f t="shared" si="1"/>
        <v>47.195</v>
      </c>
      <c r="N18" s="29">
        <f t="shared" si="2"/>
        <v>9.739999999999997</v>
      </c>
      <c r="O18" s="6" t="s">
        <v>122</v>
      </c>
      <c r="P18" s="5">
        <v>1</v>
      </c>
      <c r="Q18" s="19">
        <v>34.39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>
      <c r="A19" s="6">
        <v>14</v>
      </c>
      <c r="B19" s="7">
        <v>24</v>
      </c>
      <c r="C19" s="7" t="s">
        <v>46</v>
      </c>
      <c r="D19" s="14" t="s">
        <v>129</v>
      </c>
      <c r="E19" s="23" t="s">
        <v>84</v>
      </c>
      <c r="F19" s="23">
        <v>36650</v>
      </c>
      <c r="G19" s="7" t="s">
        <v>122</v>
      </c>
      <c r="H19" s="12" t="s">
        <v>67</v>
      </c>
      <c r="I19" s="7" t="s">
        <v>68</v>
      </c>
      <c r="J19" s="12"/>
      <c r="K19" s="8"/>
      <c r="L19" s="79">
        <f t="shared" si="0"/>
        <v>0.0011019675925925928</v>
      </c>
      <c r="M19" s="33">
        <f t="shared" si="1"/>
        <v>47.605</v>
      </c>
      <c r="N19" s="29">
        <f t="shared" si="2"/>
        <v>10.560000000000011</v>
      </c>
      <c r="O19" s="6" t="s">
        <v>122</v>
      </c>
      <c r="P19" s="5">
        <v>1</v>
      </c>
      <c r="Q19" s="19">
        <v>35.21</v>
      </c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15</v>
      </c>
      <c r="B20" s="7">
        <v>2</v>
      </c>
      <c r="C20" s="7" t="s">
        <v>46</v>
      </c>
      <c r="D20" s="14" t="s">
        <v>133</v>
      </c>
      <c r="E20" s="23" t="s">
        <v>84</v>
      </c>
      <c r="F20" s="23">
        <v>36740</v>
      </c>
      <c r="G20" s="7" t="s">
        <v>122</v>
      </c>
      <c r="H20" s="12" t="s">
        <v>106</v>
      </c>
      <c r="I20" s="7" t="s">
        <v>107</v>
      </c>
      <c r="J20" s="12"/>
      <c r="K20" s="8"/>
      <c r="L20" s="79">
        <f t="shared" si="0"/>
        <v>0.0011024305555555555</v>
      </c>
      <c r="M20" s="33">
        <f t="shared" si="1"/>
        <v>47.625</v>
      </c>
      <c r="N20" s="29">
        <f t="shared" si="2"/>
        <v>10.599999999999993</v>
      </c>
      <c r="O20" s="6" t="s">
        <v>122</v>
      </c>
      <c r="P20" s="5">
        <v>1</v>
      </c>
      <c r="Q20" s="19">
        <v>35.25</v>
      </c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>
      <c r="A21" s="6">
        <v>16</v>
      </c>
      <c r="B21" s="7">
        <v>29</v>
      </c>
      <c r="C21" s="7" t="s">
        <v>46</v>
      </c>
      <c r="D21" s="14" t="s">
        <v>150</v>
      </c>
      <c r="E21" s="23" t="s">
        <v>84</v>
      </c>
      <c r="F21" s="23">
        <v>36862</v>
      </c>
      <c r="G21" s="7" t="s">
        <v>80</v>
      </c>
      <c r="H21" s="12" t="s">
        <v>60</v>
      </c>
      <c r="I21" s="7" t="s">
        <v>151</v>
      </c>
      <c r="J21" s="12"/>
      <c r="K21" s="8"/>
      <c r="L21" s="79">
        <f t="shared" si="0"/>
        <v>0.001103125</v>
      </c>
      <c r="M21" s="33">
        <f t="shared" si="1"/>
        <v>47.655</v>
      </c>
      <c r="N21" s="29">
        <f t="shared" si="2"/>
        <v>10.659999999999991</v>
      </c>
      <c r="O21" s="6" t="s">
        <v>122</v>
      </c>
      <c r="P21" s="5">
        <v>1</v>
      </c>
      <c r="Q21" s="19">
        <v>35.31</v>
      </c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6.5" customHeight="1">
      <c r="A22" s="6">
        <v>17</v>
      </c>
      <c r="B22" s="7">
        <v>33</v>
      </c>
      <c r="C22" s="7" t="s">
        <v>41</v>
      </c>
      <c r="D22" s="14" t="s">
        <v>142</v>
      </c>
      <c r="E22" s="23" t="s">
        <v>84</v>
      </c>
      <c r="F22" s="23" t="s">
        <v>143</v>
      </c>
      <c r="G22" s="7" t="s">
        <v>105</v>
      </c>
      <c r="H22" s="12" t="s">
        <v>76</v>
      </c>
      <c r="I22" s="7" t="s">
        <v>82</v>
      </c>
      <c r="J22" s="12"/>
      <c r="K22" s="9"/>
      <c r="L22" s="79">
        <f t="shared" si="0"/>
        <v>0.0011037037037037037</v>
      </c>
      <c r="M22" s="33">
        <f t="shared" si="1"/>
        <v>47.68</v>
      </c>
      <c r="N22" s="29">
        <f t="shared" si="2"/>
        <v>10.71</v>
      </c>
      <c r="O22" s="6" t="s">
        <v>122</v>
      </c>
      <c r="P22" s="5">
        <v>1</v>
      </c>
      <c r="Q22" s="19">
        <v>35.36</v>
      </c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6.5" customHeight="1">
      <c r="A23" s="6">
        <v>18</v>
      </c>
      <c r="B23" s="7">
        <v>15</v>
      </c>
      <c r="C23" s="7" t="s">
        <v>41</v>
      </c>
      <c r="D23" s="14" t="s">
        <v>144</v>
      </c>
      <c r="E23" s="23" t="s">
        <v>84</v>
      </c>
      <c r="F23" s="23" t="s">
        <v>145</v>
      </c>
      <c r="G23" s="7" t="s">
        <v>122</v>
      </c>
      <c r="H23" s="12" t="s">
        <v>44</v>
      </c>
      <c r="I23" s="7" t="s">
        <v>73</v>
      </c>
      <c r="J23" s="12"/>
      <c r="K23" s="9"/>
      <c r="L23" s="79">
        <f t="shared" si="0"/>
        <v>0.0011083333333333331</v>
      </c>
      <c r="M23" s="33">
        <f t="shared" si="1"/>
        <v>47.88</v>
      </c>
      <c r="N23" s="29">
        <f t="shared" si="2"/>
        <v>11.10999999999998</v>
      </c>
      <c r="O23" s="6" t="s">
        <v>122</v>
      </c>
      <c r="P23" s="5">
        <v>1</v>
      </c>
      <c r="Q23" s="19">
        <v>35.76</v>
      </c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customHeight="1">
      <c r="A24" s="6">
        <v>19</v>
      </c>
      <c r="B24" s="7">
        <v>18</v>
      </c>
      <c r="C24" s="7" t="s">
        <v>41</v>
      </c>
      <c r="D24" s="14" t="s">
        <v>118</v>
      </c>
      <c r="E24" s="23" t="s">
        <v>84</v>
      </c>
      <c r="F24" s="23">
        <v>36956</v>
      </c>
      <c r="G24" s="7" t="s">
        <v>105</v>
      </c>
      <c r="H24" s="12" t="s">
        <v>44</v>
      </c>
      <c r="I24" s="7" t="s">
        <v>73</v>
      </c>
      <c r="J24" s="12"/>
      <c r="K24" s="9"/>
      <c r="L24" s="79">
        <f t="shared" si="0"/>
        <v>0.0011142361111111112</v>
      </c>
      <c r="M24" s="33">
        <f t="shared" si="1"/>
        <v>48.135</v>
      </c>
      <c r="N24" s="29">
        <f t="shared" si="2"/>
        <v>11.620000000000005</v>
      </c>
      <c r="O24" s="6" t="s">
        <v>105</v>
      </c>
      <c r="P24" s="5">
        <v>1</v>
      </c>
      <c r="Q24" s="19">
        <v>36.27</v>
      </c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6.5" customHeight="1">
      <c r="A25" s="6">
        <v>20</v>
      </c>
      <c r="B25" s="7">
        <v>9</v>
      </c>
      <c r="C25" s="7" t="s">
        <v>41</v>
      </c>
      <c r="D25" s="14" t="s">
        <v>116</v>
      </c>
      <c r="E25" s="23" t="s">
        <v>84</v>
      </c>
      <c r="F25" s="23">
        <v>36554</v>
      </c>
      <c r="G25" s="7" t="s">
        <v>105</v>
      </c>
      <c r="H25" s="12" t="s">
        <v>88</v>
      </c>
      <c r="I25" s="7" t="s">
        <v>117</v>
      </c>
      <c r="J25" s="12"/>
      <c r="K25" s="9"/>
      <c r="L25" s="79">
        <f t="shared" si="0"/>
        <v>0.0011228009259259257</v>
      </c>
      <c r="M25" s="33">
        <f t="shared" si="1"/>
        <v>48.505</v>
      </c>
      <c r="N25" s="29">
        <f t="shared" si="2"/>
        <v>12.359999999999982</v>
      </c>
      <c r="O25" s="6" t="s">
        <v>105</v>
      </c>
      <c r="P25" s="5">
        <v>1</v>
      </c>
      <c r="Q25" s="19">
        <v>37.01</v>
      </c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customHeight="1">
      <c r="A26" s="6">
        <v>21</v>
      </c>
      <c r="B26" s="7">
        <v>22</v>
      </c>
      <c r="C26" s="7" t="s">
        <v>41</v>
      </c>
      <c r="D26" s="14" t="s">
        <v>109</v>
      </c>
      <c r="E26" s="23" t="s">
        <v>84</v>
      </c>
      <c r="F26" s="23">
        <v>36536</v>
      </c>
      <c r="G26" s="7" t="s">
        <v>105</v>
      </c>
      <c r="H26" s="12" t="s">
        <v>44</v>
      </c>
      <c r="I26" s="7" t="s">
        <v>73</v>
      </c>
      <c r="J26" s="12"/>
      <c r="K26" s="9"/>
      <c r="L26" s="79">
        <f t="shared" si="0"/>
        <v>0.0011239583333333334</v>
      </c>
      <c r="M26" s="33">
        <f t="shared" si="1"/>
        <v>48.555</v>
      </c>
      <c r="N26" s="29">
        <f t="shared" si="2"/>
        <v>12.459999999999999</v>
      </c>
      <c r="O26" s="6" t="s">
        <v>105</v>
      </c>
      <c r="P26" s="5">
        <v>1</v>
      </c>
      <c r="Q26" s="19">
        <v>37.11</v>
      </c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6.5" customHeight="1">
      <c r="A27" s="6">
        <v>22</v>
      </c>
      <c r="B27" s="7">
        <v>58</v>
      </c>
      <c r="C27" s="7" t="s">
        <v>46</v>
      </c>
      <c r="D27" s="14" t="s">
        <v>81</v>
      </c>
      <c r="E27" s="7" t="s">
        <v>43</v>
      </c>
      <c r="F27" s="23">
        <v>37184</v>
      </c>
      <c r="G27" s="7" t="s">
        <v>80</v>
      </c>
      <c r="H27" s="12" t="s">
        <v>76</v>
      </c>
      <c r="I27" s="7" t="s">
        <v>82</v>
      </c>
      <c r="J27" s="12"/>
      <c r="K27" s="8"/>
      <c r="L27" s="79">
        <f t="shared" si="0"/>
        <v>0.001127199074074074</v>
      </c>
      <c r="M27" s="33">
        <f t="shared" si="1"/>
        <v>48.695</v>
      </c>
      <c r="N27" s="29">
        <f t="shared" si="2"/>
        <v>12.739999999999998</v>
      </c>
      <c r="O27" s="6" t="s">
        <v>105</v>
      </c>
      <c r="P27" s="5">
        <v>1</v>
      </c>
      <c r="Q27" s="19">
        <v>37.39</v>
      </c>
      <c r="R27" s="19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6.5" customHeight="1">
      <c r="A28" s="6">
        <v>23</v>
      </c>
      <c r="B28" s="7">
        <v>32</v>
      </c>
      <c r="C28" s="7" t="s">
        <v>46</v>
      </c>
      <c r="D28" s="14" t="s">
        <v>146</v>
      </c>
      <c r="E28" s="23" t="s">
        <v>84</v>
      </c>
      <c r="F28" s="23" t="s">
        <v>147</v>
      </c>
      <c r="G28" s="7" t="s">
        <v>105</v>
      </c>
      <c r="H28" s="12" t="s">
        <v>76</v>
      </c>
      <c r="I28" s="7" t="s">
        <v>82</v>
      </c>
      <c r="J28" s="12"/>
      <c r="K28" s="8"/>
      <c r="L28" s="79">
        <f t="shared" si="0"/>
        <v>0.0011284722222222221</v>
      </c>
      <c r="M28" s="33">
        <f t="shared" si="1"/>
        <v>48.75</v>
      </c>
      <c r="N28" s="29">
        <f t="shared" si="2"/>
        <v>12.849999999999987</v>
      </c>
      <c r="O28" s="6" t="s">
        <v>105</v>
      </c>
      <c r="P28" s="5">
        <v>1</v>
      </c>
      <c r="Q28" s="19">
        <v>37.5</v>
      </c>
      <c r="R28" s="19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6.5" customHeight="1">
      <c r="A29" s="6">
        <v>24</v>
      </c>
      <c r="B29" s="7">
        <v>12</v>
      </c>
      <c r="C29" s="7" t="s">
        <v>41</v>
      </c>
      <c r="D29" s="14" t="s">
        <v>94</v>
      </c>
      <c r="E29" s="7" t="s">
        <v>84</v>
      </c>
      <c r="F29" s="23">
        <v>36896</v>
      </c>
      <c r="G29" s="7" t="s">
        <v>95</v>
      </c>
      <c r="H29" s="12" t="s">
        <v>88</v>
      </c>
      <c r="I29" s="7" t="s">
        <v>89</v>
      </c>
      <c r="J29" s="12"/>
      <c r="K29" s="9"/>
      <c r="L29" s="79">
        <f t="shared" si="0"/>
        <v>0.0011407407407407408</v>
      </c>
      <c r="M29" s="33">
        <f t="shared" si="1"/>
        <v>49.28</v>
      </c>
      <c r="N29" s="29">
        <f t="shared" si="2"/>
        <v>13.91</v>
      </c>
      <c r="O29" s="6" t="s">
        <v>105</v>
      </c>
      <c r="P29" s="5">
        <v>1</v>
      </c>
      <c r="Q29" s="19">
        <v>38.56</v>
      </c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6">
        <v>25</v>
      </c>
      <c r="B30" s="7">
        <v>34</v>
      </c>
      <c r="C30" s="7" t="s">
        <v>41</v>
      </c>
      <c r="D30" s="14" t="s">
        <v>137</v>
      </c>
      <c r="E30" s="23" t="s">
        <v>84</v>
      </c>
      <c r="F30" s="23" t="s">
        <v>138</v>
      </c>
      <c r="G30" s="7" t="s">
        <v>122</v>
      </c>
      <c r="H30" s="12" t="s">
        <v>76</v>
      </c>
      <c r="I30" s="7" t="s">
        <v>77</v>
      </c>
      <c r="J30" s="12"/>
      <c r="K30" s="9"/>
      <c r="L30" s="79">
        <f t="shared" si="0"/>
        <v>0.0011494212962962964</v>
      </c>
      <c r="M30" s="33">
        <f t="shared" si="1"/>
        <v>49.655</v>
      </c>
      <c r="N30" s="29">
        <f t="shared" si="2"/>
        <v>14.660000000000005</v>
      </c>
      <c r="O30" s="6" t="s">
        <v>105</v>
      </c>
      <c r="P30" s="5">
        <v>1</v>
      </c>
      <c r="Q30" s="19">
        <v>39.31</v>
      </c>
      <c r="R30" s="19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6.5" customHeight="1">
      <c r="A31" s="6">
        <v>26</v>
      </c>
      <c r="B31" s="7">
        <v>19</v>
      </c>
      <c r="C31" s="7" t="s">
        <v>46</v>
      </c>
      <c r="D31" s="14" t="s">
        <v>112</v>
      </c>
      <c r="E31" s="23" t="s">
        <v>84</v>
      </c>
      <c r="F31" s="23" t="s">
        <v>113</v>
      </c>
      <c r="G31" s="7" t="s">
        <v>105</v>
      </c>
      <c r="H31" s="12" t="s">
        <v>44</v>
      </c>
      <c r="I31" s="7" t="s">
        <v>45</v>
      </c>
      <c r="J31" s="12"/>
      <c r="K31" s="8"/>
      <c r="L31" s="79">
        <f t="shared" si="0"/>
        <v>0.0011532407407407407</v>
      </c>
      <c r="M31" s="33">
        <f t="shared" si="1"/>
        <v>49.82</v>
      </c>
      <c r="N31" s="29">
        <f t="shared" si="2"/>
        <v>14.989999999999993</v>
      </c>
      <c r="O31" s="6" t="s">
        <v>105</v>
      </c>
      <c r="P31" s="5">
        <v>1</v>
      </c>
      <c r="Q31" s="19">
        <v>39.64</v>
      </c>
      <c r="R31" s="19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6.5" customHeight="1">
      <c r="A32" s="6">
        <v>27</v>
      </c>
      <c r="B32" s="7">
        <v>5</v>
      </c>
      <c r="C32" s="7" t="s">
        <v>46</v>
      </c>
      <c r="D32" s="14" t="s">
        <v>119</v>
      </c>
      <c r="E32" s="23" t="s">
        <v>84</v>
      </c>
      <c r="F32" s="23">
        <v>37239</v>
      </c>
      <c r="G32" s="7" t="s">
        <v>105</v>
      </c>
      <c r="H32" s="12" t="s">
        <v>120</v>
      </c>
      <c r="I32" s="7" t="s">
        <v>121</v>
      </c>
      <c r="J32" s="12"/>
      <c r="K32" s="8"/>
      <c r="L32" s="79">
        <f t="shared" si="0"/>
        <v>0.0011537037037037039</v>
      </c>
      <c r="M32" s="33">
        <f t="shared" si="1"/>
        <v>49.84</v>
      </c>
      <c r="N32" s="29">
        <f t="shared" si="2"/>
        <v>15.030000000000012</v>
      </c>
      <c r="O32" s="6" t="s">
        <v>105</v>
      </c>
      <c r="P32" s="5">
        <v>1</v>
      </c>
      <c r="Q32" s="19">
        <v>39.68</v>
      </c>
      <c r="R32" s="19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6.5" customHeight="1">
      <c r="A33" s="6">
        <v>28</v>
      </c>
      <c r="B33" s="7">
        <v>49</v>
      </c>
      <c r="C33" s="7" t="s">
        <v>41</v>
      </c>
      <c r="D33" s="14" t="s">
        <v>71</v>
      </c>
      <c r="E33" s="7" t="s">
        <v>43</v>
      </c>
      <c r="F33" s="23">
        <v>37302</v>
      </c>
      <c r="G33" s="7" t="s">
        <v>70</v>
      </c>
      <c r="H33" s="12" t="s">
        <v>44</v>
      </c>
      <c r="I33" s="7" t="s">
        <v>45</v>
      </c>
      <c r="J33" s="12"/>
      <c r="K33" s="9"/>
      <c r="L33" s="79">
        <f t="shared" si="0"/>
        <v>0.001165625</v>
      </c>
      <c r="M33" s="33">
        <f t="shared" si="1"/>
        <v>50.355</v>
      </c>
      <c r="N33" s="29">
        <f t="shared" si="2"/>
        <v>16.059999999999995</v>
      </c>
      <c r="O33" s="6" t="s">
        <v>105</v>
      </c>
      <c r="P33" s="5">
        <v>1</v>
      </c>
      <c r="Q33" s="19">
        <v>40.71</v>
      </c>
      <c r="R33" s="19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6.5" customHeight="1">
      <c r="A34" s="6">
        <v>29</v>
      </c>
      <c r="B34" s="7">
        <v>3</v>
      </c>
      <c r="C34" s="7" t="s">
        <v>46</v>
      </c>
      <c r="D34" s="14" t="s">
        <v>104</v>
      </c>
      <c r="E34" s="23" t="s">
        <v>84</v>
      </c>
      <c r="F34" s="23">
        <v>36760</v>
      </c>
      <c r="G34" s="7" t="s">
        <v>105</v>
      </c>
      <c r="H34" s="12" t="s">
        <v>106</v>
      </c>
      <c r="I34" s="7" t="s">
        <v>107</v>
      </c>
      <c r="J34" s="12"/>
      <c r="K34" s="8"/>
      <c r="L34" s="79">
        <f t="shared" si="0"/>
        <v>0.001169675925925926</v>
      </c>
      <c r="M34" s="33">
        <f t="shared" si="1"/>
        <v>50.53</v>
      </c>
      <c r="N34" s="29">
        <f t="shared" si="2"/>
        <v>16.410000000000004</v>
      </c>
      <c r="O34" s="6" t="s">
        <v>105</v>
      </c>
      <c r="P34" s="5">
        <v>1</v>
      </c>
      <c r="Q34" s="19">
        <v>41.06</v>
      </c>
      <c r="R34" s="19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6.5" customHeight="1">
      <c r="A35" s="6">
        <v>30</v>
      </c>
      <c r="B35" s="7">
        <v>54</v>
      </c>
      <c r="C35" s="7" t="s">
        <v>46</v>
      </c>
      <c r="D35" s="14" t="s">
        <v>66</v>
      </c>
      <c r="E35" s="7" t="s">
        <v>43</v>
      </c>
      <c r="F35" s="23">
        <v>37444</v>
      </c>
      <c r="G35" s="7" t="s">
        <v>49</v>
      </c>
      <c r="H35" s="12" t="s">
        <v>67</v>
      </c>
      <c r="I35" s="7" t="s">
        <v>68</v>
      </c>
      <c r="J35" s="12"/>
      <c r="K35" s="8"/>
      <c r="L35" s="79">
        <f t="shared" si="0"/>
        <v>0.001171875</v>
      </c>
      <c r="M35" s="33">
        <f t="shared" si="1"/>
        <v>50.625</v>
      </c>
      <c r="N35" s="29">
        <f t="shared" si="2"/>
        <v>16.599999999999994</v>
      </c>
      <c r="O35" s="6" t="s">
        <v>105</v>
      </c>
      <c r="P35" s="5">
        <v>1</v>
      </c>
      <c r="Q35" s="19">
        <v>41.25</v>
      </c>
      <c r="R35" s="19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6.5" customHeight="1">
      <c r="A36" s="6">
        <v>31</v>
      </c>
      <c r="B36" s="7">
        <v>59</v>
      </c>
      <c r="C36" s="7" t="s">
        <v>46</v>
      </c>
      <c r="D36" s="14" t="s">
        <v>75</v>
      </c>
      <c r="E36" s="7" t="s">
        <v>43</v>
      </c>
      <c r="F36" s="23">
        <v>37714</v>
      </c>
      <c r="G36" s="7" t="s">
        <v>70</v>
      </c>
      <c r="H36" s="12" t="s">
        <v>76</v>
      </c>
      <c r="I36" s="7" t="s">
        <v>77</v>
      </c>
      <c r="J36" s="12"/>
      <c r="K36" s="8"/>
      <c r="L36" s="79">
        <f t="shared" si="0"/>
        <v>0.0011803240740740739</v>
      </c>
      <c r="M36" s="33">
        <f t="shared" si="1"/>
        <v>50.99</v>
      </c>
      <c r="N36" s="29">
        <f t="shared" si="2"/>
        <v>17.32999999999998</v>
      </c>
      <c r="O36" s="6" t="s">
        <v>105</v>
      </c>
      <c r="P36" s="5">
        <v>1</v>
      </c>
      <c r="Q36" s="19">
        <v>41.98</v>
      </c>
      <c r="R36" s="19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6.5" customHeight="1">
      <c r="A37" s="6">
        <v>31</v>
      </c>
      <c r="B37" s="7">
        <v>10</v>
      </c>
      <c r="C37" s="7" t="s">
        <v>41</v>
      </c>
      <c r="D37" s="14" t="s">
        <v>110</v>
      </c>
      <c r="E37" s="23" t="s">
        <v>84</v>
      </c>
      <c r="F37" s="23">
        <v>36955</v>
      </c>
      <c r="G37" s="7" t="s">
        <v>49</v>
      </c>
      <c r="H37" s="12" t="s">
        <v>88</v>
      </c>
      <c r="I37" s="7" t="s">
        <v>89</v>
      </c>
      <c r="J37" s="12"/>
      <c r="K37" s="9"/>
      <c r="L37" s="79">
        <f t="shared" si="0"/>
        <v>0.0011803240740740739</v>
      </c>
      <c r="M37" s="33">
        <f t="shared" si="1"/>
        <v>50.99</v>
      </c>
      <c r="N37" s="29">
        <f t="shared" si="2"/>
        <v>17.32999999999998</v>
      </c>
      <c r="O37" s="6" t="s">
        <v>105</v>
      </c>
      <c r="P37" s="5">
        <v>1</v>
      </c>
      <c r="Q37" s="19">
        <v>41.98</v>
      </c>
      <c r="R37" s="19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6.5" customHeight="1">
      <c r="A38" s="6">
        <v>33</v>
      </c>
      <c r="B38" s="7">
        <v>30</v>
      </c>
      <c r="C38" s="7" t="s">
        <v>41</v>
      </c>
      <c r="D38" s="14" t="s">
        <v>103</v>
      </c>
      <c r="E38" s="23" t="s">
        <v>84</v>
      </c>
      <c r="F38" s="23">
        <v>36778</v>
      </c>
      <c r="G38" s="7" t="s">
        <v>49</v>
      </c>
      <c r="H38" s="12" t="s">
        <v>60</v>
      </c>
      <c r="I38" s="7" t="s">
        <v>61</v>
      </c>
      <c r="J38" s="12"/>
      <c r="K38" s="9"/>
      <c r="L38" s="79">
        <f t="shared" si="0"/>
        <v>0.0011893518518518518</v>
      </c>
      <c r="M38" s="33">
        <f t="shared" si="1"/>
        <v>51.38</v>
      </c>
      <c r="N38" s="29">
        <f t="shared" si="2"/>
        <v>18.109999999999992</v>
      </c>
      <c r="O38" s="6" t="s">
        <v>49</v>
      </c>
      <c r="P38" s="5">
        <v>1</v>
      </c>
      <c r="Q38" s="19">
        <v>42.76</v>
      </c>
      <c r="R38" s="19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6.5" customHeight="1">
      <c r="A39" s="6">
        <v>34</v>
      </c>
      <c r="B39" s="7">
        <v>36</v>
      </c>
      <c r="C39" s="7" t="s">
        <v>41</v>
      </c>
      <c r="D39" s="14" t="s">
        <v>83</v>
      </c>
      <c r="E39" s="7" t="s">
        <v>84</v>
      </c>
      <c r="F39" s="23">
        <v>36951</v>
      </c>
      <c r="G39" s="7"/>
      <c r="H39" s="12" t="s">
        <v>76</v>
      </c>
      <c r="I39" s="7" t="s">
        <v>85</v>
      </c>
      <c r="J39" s="12"/>
      <c r="K39" s="9"/>
      <c r="L39" s="79">
        <f t="shared" si="0"/>
        <v>0.001202662037037037</v>
      </c>
      <c r="M39" s="33">
        <f t="shared" si="1"/>
        <v>51.955</v>
      </c>
      <c r="N39" s="29">
        <f t="shared" si="2"/>
        <v>19.259999999999994</v>
      </c>
      <c r="O39" s="6" t="s">
        <v>49</v>
      </c>
      <c r="P39" s="5">
        <v>1</v>
      </c>
      <c r="Q39" s="19">
        <v>43.91</v>
      </c>
      <c r="R39" s="19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6.5" customHeight="1">
      <c r="A40" s="6">
        <v>35</v>
      </c>
      <c r="B40" s="7">
        <v>35</v>
      </c>
      <c r="C40" s="7" t="s">
        <v>46</v>
      </c>
      <c r="D40" s="14" t="s">
        <v>125</v>
      </c>
      <c r="E40" s="23" t="s">
        <v>84</v>
      </c>
      <c r="F40" s="23">
        <v>36652</v>
      </c>
      <c r="G40" s="7" t="s">
        <v>122</v>
      </c>
      <c r="H40" s="12" t="s">
        <v>76</v>
      </c>
      <c r="I40" s="7" t="s">
        <v>85</v>
      </c>
      <c r="J40" s="12"/>
      <c r="K40" s="8"/>
      <c r="L40" s="79">
        <f t="shared" si="0"/>
        <v>0.001207986111111111</v>
      </c>
      <c r="M40" s="33">
        <f t="shared" si="1"/>
        <v>52.185</v>
      </c>
      <c r="N40" s="29">
        <f t="shared" si="2"/>
        <v>19.71999999999999</v>
      </c>
      <c r="O40" s="6" t="s">
        <v>49</v>
      </c>
      <c r="P40" s="5">
        <v>1</v>
      </c>
      <c r="Q40" s="19">
        <v>44.37</v>
      </c>
      <c r="R40" s="19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6.5" customHeight="1">
      <c r="A41" s="6">
        <v>36</v>
      </c>
      <c r="B41" s="7">
        <v>39</v>
      </c>
      <c r="C41" s="7" t="s">
        <v>41</v>
      </c>
      <c r="D41" s="14" t="s">
        <v>136</v>
      </c>
      <c r="E41" s="23" t="s">
        <v>84</v>
      </c>
      <c r="F41" s="23">
        <v>37059</v>
      </c>
      <c r="G41" s="7" t="s">
        <v>49</v>
      </c>
      <c r="H41" s="12" t="s">
        <v>98</v>
      </c>
      <c r="I41" s="7" t="s">
        <v>99</v>
      </c>
      <c r="J41" s="12"/>
      <c r="K41" s="9"/>
      <c r="L41" s="79">
        <f t="shared" si="0"/>
        <v>0.001212037037037037</v>
      </c>
      <c r="M41" s="33">
        <f t="shared" si="1"/>
        <v>52.36</v>
      </c>
      <c r="N41" s="29">
        <f t="shared" si="2"/>
        <v>20.07</v>
      </c>
      <c r="O41" s="6" t="s">
        <v>49</v>
      </c>
      <c r="P41" s="5">
        <v>1</v>
      </c>
      <c r="Q41" s="19">
        <v>44.72</v>
      </c>
      <c r="R41" s="19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6.5" customHeight="1">
      <c r="A42" s="6">
        <v>37</v>
      </c>
      <c r="B42" s="7">
        <v>26</v>
      </c>
      <c r="C42" s="7" t="s">
        <v>46</v>
      </c>
      <c r="D42" s="14" t="s">
        <v>114</v>
      </c>
      <c r="E42" s="23" t="s">
        <v>43</v>
      </c>
      <c r="F42" s="23">
        <v>37574</v>
      </c>
      <c r="G42" s="7" t="s">
        <v>105</v>
      </c>
      <c r="H42" s="12" t="s">
        <v>91</v>
      </c>
      <c r="I42" s="7" t="s">
        <v>115</v>
      </c>
      <c r="J42" s="12"/>
      <c r="K42" s="8"/>
      <c r="L42" s="79">
        <f t="shared" si="0"/>
        <v>0.0012122685185185186</v>
      </c>
      <c r="M42" s="33">
        <f t="shared" si="1"/>
        <v>52.37</v>
      </c>
      <c r="N42" s="29">
        <f t="shared" si="2"/>
        <v>20.09</v>
      </c>
      <c r="O42" s="6" t="s">
        <v>49</v>
      </c>
      <c r="P42" s="5">
        <v>1</v>
      </c>
      <c r="Q42" s="19">
        <v>44.74</v>
      </c>
      <c r="R42" s="19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6.5" customHeight="1">
      <c r="A43" s="6">
        <v>38</v>
      </c>
      <c r="B43" s="7">
        <v>16</v>
      </c>
      <c r="C43" s="7" t="s">
        <v>46</v>
      </c>
      <c r="D43" s="14" t="s">
        <v>111</v>
      </c>
      <c r="E43" s="23" t="s">
        <v>84</v>
      </c>
      <c r="F43" s="23">
        <v>36981</v>
      </c>
      <c r="G43" s="7" t="s">
        <v>49</v>
      </c>
      <c r="H43" s="12" t="s">
        <v>44</v>
      </c>
      <c r="I43" s="7" t="s">
        <v>73</v>
      </c>
      <c r="J43" s="12"/>
      <c r="K43" s="8"/>
      <c r="L43" s="79">
        <f t="shared" si="0"/>
        <v>0.0012143518518518519</v>
      </c>
      <c r="M43" s="33">
        <f t="shared" si="1"/>
        <v>52.46</v>
      </c>
      <c r="N43" s="29">
        <f t="shared" si="2"/>
        <v>20.27</v>
      </c>
      <c r="O43" s="6" t="s">
        <v>49</v>
      </c>
      <c r="P43" s="5">
        <v>1</v>
      </c>
      <c r="Q43" s="19">
        <v>44.92</v>
      </c>
      <c r="R43" s="19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6.5" customHeight="1">
      <c r="A44" s="6">
        <v>39</v>
      </c>
      <c r="B44" s="7">
        <v>31</v>
      </c>
      <c r="C44" s="7" t="s">
        <v>41</v>
      </c>
      <c r="D44" s="14" t="s">
        <v>93</v>
      </c>
      <c r="E44" s="7" t="s">
        <v>84</v>
      </c>
      <c r="F44" s="23">
        <v>36688</v>
      </c>
      <c r="G44" s="7" t="s">
        <v>49</v>
      </c>
      <c r="H44" s="12" t="s">
        <v>60</v>
      </c>
      <c r="I44" s="7" t="s">
        <v>61</v>
      </c>
      <c r="J44" s="12"/>
      <c r="K44" s="9"/>
      <c r="L44" s="79">
        <f t="shared" si="0"/>
        <v>0.0012199074074074074</v>
      </c>
      <c r="M44" s="33">
        <f t="shared" si="1"/>
        <v>52.7</v>
      </c>
      <c r="N44" s="29">
        <f t="shared" si="2"/>
        <v>20.749999999999996</v>
      </c>
      <c r="O44" s="6" t="s">
        <v>49</v>
      </c>
      <c r="P44" s="5">
        <v>1</v>
      </c>
      <c r="Q44" s="19">
        <v>45.4</v>
      </c>
      <c r="R44" s="19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6.5" customHeight="1">
      <c r="A45" s="6">
        <v>40</v>
      </c>
      <c r="B45" s="7">
        <v>40</v>
      </c>
      <c r="C45" s="7" t="s">
        <v>46</v>
      </c>
      <c r="D45" s="14" t="s">
        <v>100</v>
      </c>
      <c r="E45" s="23" t="s">
        <v>84</v>
      </c>
      <c r="F45" s="23">
        <v>36836</v>
      </c>
      <c r="G45" s="7" t="s">
        <v>55</v>
      </c>
      <c r="H45" s="12" t="s">
        <v>101</v>
      </c>
      <c r="I45" s="7" t="s">
        <v>102</v>
      </c>
      <c r="J45" s="12"/>
      <c r="K45" s="8"/>
      <c r="L45" s="79">
        <f t="shared" si="0"/>
        <v>0.0012596064814814816</v>
      </c>
      <c r="M45" s="33">
        <f t="shared" si="1"/>
        <v>54.415</v>
      </c>
      <c r="N45" s="29">
        <f t="shared" si="2"/>
        <v>24.180000000000003</v>
      </c>
      <c r="O45" s="6" t="s">
        <v>49</v>
      </c>
      <c r="P45" s="5">
        <v>1</v>
      </c>
      <c r="Q45" s="19">
        <v>48.83</v>
      </c>
      <c r="R45" s="19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6.5" customHeight="1">
      <c r="A46" s="6">
        <v>41</v>
      </c>
      <c r="B46" s="7">
        <v>11</v>
      </c>
      <c r="C46" s="7" t="s">
        <v>41</v>
      </c>
      <c r="D46" s="14" t="s">
        <v>86</v>
      </c>
      <c r="E46" s="23" t="s">
        <v>84</v>
      </c>
      <c r="F46" s="23">
        <v>37068</v>
      </c>
      <c r="G46" s="7" t="s">
        <v>87</v>
      </c>
      <c r="H46" s="12" t="s">
        <v>88</v>
      </c>
      <c r="I46" s="7" t="s">
        <v>89</v>
      </c>
      <c r="J46" s="12"/>
      <c r="K46" s="9"/>
      <c r="L46" s="79">
        <f t="shared" si="0"/>
        <v>0.0012626157407407408</v>
      </c>
      <c r="M46" s="33">
        <f t="shared" si="1"/>
        <v>54.545</v>
      </c>
      <c r="N46" s="29">
        <f t="shared" si="2"/>
        <v>24.44</v>
      </c>
      <c r="O46" s="6" t="s">
        <v>49</v>
      </c>
      <c r="P46" s="5">
        <v>1</v>
      </c>
      <c r="Q46" s="19">
        <v>49.09</v>
      </c>
      <c r="R46" s="19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6.5" customHeight="1">
      <c r="A47" s="6">
        <v>42</v>
      </c>
      <c r="B47" s="7">
        <v>48</v>
      </c>
      <c r="C47" s="7" t="s">
        <v>41</v>
      </c>
      <c r="D47" s="14" t="s">
        <v>69</v>
      </c>
      <c r="E47" s="7" t="s">
        <v>43</v>
      </c>
      <c r="F47" s="23">
        <v>37452</v>
      </c>
      <c r="G47" s="7" t="s">
        <v>70</v>
      </c>
      <c r="H47" s="12" t="s">
        <v>44</v>
      </c>
      <c r="I47" s="7" t="s">
        <v>45</v>
      </c>
      <c r="J47" s="12"/>
      <c r="K47" s="9"/>
      <c r="L47" s="79">
        <f t="shared" si="0"/>
        <v>0.0012679398148148148</v>
      </c>
      <c r="M47" s="33">
        <f t="shared" si="1"/>
        <v>54.775</v>
      </c>
      <c r="N47" s="29">
        <f t="shared" si="2"/>
        <v>24.9</v>
      </c>
      <c r="O47" s="6" t="s">
        <v>49</v>
      </c>
      <c r="P47" s="5">
        <v>1</v>
      </c>
      <c r="Q47" s="19">
        <v>49.55</v>
      </c>
      <c r="R47" s="19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6.5" customHeight="1">
      <c r="A48" s="6">
        <v>43</v>
      </c>
      <c r="B48" s="7">
        <v>50</v>
      </c>
      <c r="C48" s="7" t="s">
        <v>41</v>
      </c>
      <c r="D48" s="14" t="s">
        <v>50</v>
      </c>
      <c r="E48" s="7" t="s">
        <v>43</v>
      </c>
      <c r="F48" s="23">
        <v>37614</v>
      </c>
      <c r="G48" s="7" t="s">
        <v>49</v>
      </c>
      <c r="H48" s="12" t="s">
        <v>44</v>
      </c>
      <c r="I48" s="7" t="s">
        <v>45</v>
      </c>
      <c r="J48" s="12"/>
      <c r="K48" s="9"/>
      <c r="L48" s="79">
        <f t="shared" si="0"/>
        <v>0.0012906249999999999</v>
      </c>
      <c r="M48" s="33">
        <f t="shared" si="1"/>
        <v>55.755</v>
      </c>
      <c r="N48" s="29">
        <f t="shared" si="2"/>
        <v>26.85999999999999</v>
      </c>
      <c r="O48" s="6" t="s">
        <v>55</v>
      </c>
      <c r="P48" s="5">
        <v>1</v>
      </c>
      <c r="Q48" s="19">
        <v>51.51</v>
      </c>
      <c r="R48" s="19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6.5" customHeight="1">
      <c r="A49" s="6">
        <v>44</v>
      </c>
      <c r="B49" s="7">
        <v>41</v>
      </c>
      <c r="C49" s="7" t="s">
        <v>41</v>
      </c>
      <c r="D49" s="14" t="s">
        <v>48</v>
      </c>
      <c r="E49" s="7" t="s">
        <v>43</v>
      </c>
      <c r="F49" s="23">
        <v>37498</v>
      </c>
      <c r="G49" s="7" t="s">
        <v>49</v>
      </c>
      <c r="H49" s="12" t="s">
        <v>44</v>
      </c>
      <c r="I49" s="7" t="s">
        <v>45</v>
      </c>
      <c r="J49" s="12"/>
      <c r="K49" s="9"/>
      <c r="L49" s="79">
        <f t="shared" si="0"/>
        <v>0.0013054398148148148</v>
      </c>
      <c r="M49" s="33">
        <f t="shared" si="1"/>
        <v>56.395</v>
      </c>
      <c r="N49" s="29">
        <f t="shared" si="2"/>
        <v>28.139999999999997</v>
      </c>
      <c r="O49" s="6" t="s">
        <v>55</v>
      </c>
      <c r="P49" s="5">
        <v>1</v>
      </c>
      <c r="Q49" s="19">
        <v>52.79</v>
      </c>
      <c r="R49" s="19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6.5" customHeight="1">
      <c r="A50" s="6">
        <v>45</v>
      </c>
      <c r="B50" s="7">
        <v>57</v>
      </c>
      <c r="C50" s="7" t="s">
        <v>46</v>
      </c>
      <c r="D50" s="14" t="s">
        <v>59</v>
      </c>
      <c r="E50" s="7" t="s">
        <v>43</v>
      </c>
      <c r="F50" s="23">
        <v>37707</v>
      </c>
      <c r="G50" s="7" t="s">
        <v>49</v>
      </c>
      <c r="H50" s="12" t="s">
        <v>60</v>
      </c>
      <c r="I50" s="7" t="s">
        <v>61</v>
      </c>
      <c r="J50" s="12"/>
      <c r="K50" s="8"/>
      <c r="L50" s="79">
        <f t="shared" si="0"/>
        <v>0.001347685185185185</v>
      </c>
      <c r="M50" s="33">
        <f t="shared" si="1"/>
        <v>58.22</v>
      </c>
      <c r="N50" s="29">
        <f t="shared" si="2"/>
        <v>31.789999999999985</v>
      </c>
      <c r="O50" s="6" t="s">
        <v>55</v>
      </c>
      <c r="P50" s="5">
        <v>1</v>
      </c>
      <c r="Q50" s="19">
        <v>56.44</v>
      </c>
      <c r="R50" s="19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6.5" customHeight="1">
      <c r="A51" s="6">
        <v>46</v>
      </c>
      <c r="B51" s="7">
        <v>56</v>
      </c>
      <c r="C51" s="7" t="s">
        <v>46</v>
      </c>
      <c r="D51" s="14" t="s">
        <v>63</v>
      </c>
      <c r="E51" s="7" t="s">
        <v>43</v>
      </c>
      <c r="F51" s="23">
        <v>37330</v>
      </c>
      <c r="G51" s="7" t="s">
        <v>49</v>
      </c>
      <c r="H51" s="12" t="s">
        <v>60</v>
      </c>
      <c r="I51" s="7" t="s">
        <v>64</v>
      </c>
      <c r="J51" s="12"/>
      <c r="K51" s="8"/>
      <c r="L51" s="79">
        <f t="shared" si="0"/>
        <v>0.0013753472222222222</v>
      </c>
      <c r="M51" s="33">
        <f t="shared" si="1"/>
        <v>59.415</v>
      </c>
      <c r="N51" s="29">
        <f t="shared" si="2"/>
        <v>34.18</v>
      </c>
      <c r="O51" s="6" t="s">
        <v>55</v>
      </c>
      <c r="P51" s="5">
        <v>1</v>
      </c>
      <c r="Q51" s="19">
        <v>58.83</v>
      </c>
      <c r="R51" s="19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6.5" customHeight="1">
      <c r="A52" s="6">
        <v>47</v>
      </c>
      <c r="B52" s="7">
        <v>28</v>
      </c>
      <c r="C52" s="7" t="s">
        <v>46</v>
      </c>
      <c r="D52" s="14" t="s">
        <v>139</v>
      </c>
      <c r="E52" s="23" t="s">
        <v>84</v>
      </c>
      <c r="F52" s="23">
        <v>36986</v>
      </c>
      <c r="G52" s="7" t="s">
        <v>49</v>
      </c>
      <c r="H52" s="12" t="s">
        <v>91</v>
      </c>
      <c r="I52" s="7" t="s">
        <v>92</v>
      </c>
      <c r="J52" s="12"/>
      <c r="K52" s="8"/>
      <c r="L52" s="79">
        <f t="shared" si="0"/>
        <v>0.0013792824074074074</v>
      </c>
      <c r="M52" s="33">
        <f t="shared" si="1"/>
        <v>59.585</v>
      </c>
      <c r="N52" s="29">
        <f t="shared" si="2"/>
        <v>34.519999999999996</v>
      </c>
      <c r="O52" s="6" t="s">
        <v>55</v>
      </c>
      <c r="P52" s="5">
        <v>1</v>
      </c>
      <c r="Q52" s="19">
        <v>59.17</v>
      </c>
      <c r="R52" s="19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6.5" customHeight="1">
      <c r="A53" s="6">
        <v>48</v>
      </c>
      <c r="B53" s="7">
        <v>60</v>
      </c>
      <c r="C53" s="7" t="s">
        <v>46</v>
      </c>
      <c r="D53" s="14" t="s">
        <v>54</v>
      </c>
      <c r="E53" s="7" t="s">
        <v>43</v>
      </c>
      <c r="F53" s="23">
        <v>37438</v>
      </c>
      <c r="G53" s="7" t="s">
        <v>55</v>
      </c>
      <c r="H53" s="12" t="s">
        <v>56</v>
      </c>
      <c r="I53" s="7" t="s">
        <v>57</v>
      </c>
      <c r="J53" s="12"/>
      <c r="K53" s="8"/>
      <c r="L53" s="79">
        <f t="shared" si="0"/>
        <v>0.0014981481481481482</v>
      </c>
      <c r="M53" s="33">
        <f t="shared" si="1"/>
        <v>64.72</v>
      </c>
      <c r="N53" s="29">
        <f t="shared" si="2"/>
        <v>44.79</v>
      </c>
      <c r="O53" s="6" t="s">
        <v>269</v>
      </c>
      <c r="P53" s="5">
        <v>2</v>
      </c>
      <c r="Q53" s="19">
        <v>9.44</v>
      </c>
      <c r="R53" s="19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6.5" customHeight="1">
      <c r="A54" s="6"/>
      <c r="B54" s="7">
        <v>43</v>
      </c>
      <c r="C54" s="7" t="s">
        <v>41</v>
      </c>
      <c r="D54" s="14" t="s">
        <v>74</v>
      </c>
      <c r="E54" s="7" t="s">
        <v>43</v>
      </c>
      <c r="F54" s="23">
        <v>37306</v>
      </c>
      <c r="G54" s="7" t="s">
        <v>70</v>
      </c>
      <c r="H54" s="12" t="s">
        <v>44</v>
      </c>
      <c r="I54" s="7" t="s">
        <v>73</v>
      </c>
      <c r="J54" s="12"/>
      <c r="K54" s="9"/>
      <c r="L54" s="79" t="s">
        <v>267</v>
      </c>
      <c r="M54" s="33"/>
      <c r="N54" s="29"/>
      <c r="O54" s="6"/>
      <c r="P54" s="5"/>
      <c r="Q54" s="19"/>
      <c r="R54" s="19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6.5" customHeight="1">
      <c r="A55" s="6"/>
      <c r="B55" s="7">
        <v>27</v>
      </c>
      <c r="C55" s="7" t="s">
        <v>46</v>
      </c>
      <c r="D55" s="14" t="s">
        <v>90</v>
      </c>
      <c r="E55" s="7" t="s">
        <v>43</v>
      </c>
      <c r="F55" s="23">
        <v>37718</v>
      </c>
      <c r="G55" s="7" t="s">
        <v>55</v>
      </c>
      <c r="H55" s="12" t="s">
        <v>91</v>
      </c>
      <c r="I55" s="7" t="s">
        <v>92</v>
      </c>
      <c r="J55" s="12"/>
      <c r="K55" s="8"/>
      <c r="L55" s="79" t="s">
        <v>267</v>
      </c>
      <c r="M55" s="33"/>
      <c r="N55" s="29"/>
      <c r="O55" s="6"/>
      <c r="P55" s="5"/>
      <c r="Q55" s="19"/>
      <c r="R55" s="19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6.5" customHeight="1">
      <c r="A56" s="6"/>
      <c r="B56" s="7">
        <v>38</v>
      </c>
      <c r="C56" s="7" t="s">
        <v>46</v>
      </c>
      <c r="D56" s="14" t="s">
        <v>96</v>
      </c>
      <c r="E56" s="23" t="s">
        <v>84</v>
      </c>
      <c r="F56" s="23" t="s">
        <v>97</v>
      </c>
      <c r="G56" s="7" t="s">
        <v>51</v>
      </c>
      <c r="H56" s="12" t="s">
        <v>98</v>
      </c>
      <c r="I56" s="7" t="s">
        <v>99</v>
      </c>
      <c r="J56" s="12"/>
      <c r="K56" s="8"/>
      <c r="L56" s="79" t="s">
        <v>267</v>
      </c>
      <c r="M56" s="33"/>
      <c r="N56" s="29"/>
      <c r="O56" s="6"/>
      <c r="P56" s="5"/>
      <c r="Q56" s="19"/>
      <c r="R56" s="19"/>
      <c r="U56" s="4"/>
      <c r="V56" s="4"/>
      <c r="W56" s="7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6.5" customHeight="1">
      <c r="A57" s="6"/>
      <c r="B57" s="7">
        <v>21</v>
      </c>
      <c r="C57" s="7" t="s">
        <v>46</v>
      </c>
      <c r="D57" s="14" t="s">
        <v>108</v>
      </c>
      <c r="E57" s="23" t="s">
        <v>84</v>
      </c>
      <c r="F57" s="23">
        <v>36711</v>
      </c>
      <c r="G57" s="7" t="s">
        <v>49</v>
      </c>
      <c r="H57" s="12" t="s">
        <v>44</v>
      </c>
      <c r="I57" s="7" t="s">
        <v>45</v>
      </c>
      <c r="J57" s="12"/>
      <c r="K57" s="8"/>
      <c r="L57" s="79" t="s">
        <v>267</v>
      </c>
      <c r="M57" s="33"/>
      <c r="N57" s="29"/>
      <c r="O57" s="6"/>
      <c r="P57" s="5"/>
      <c r="Q57" s="19"/>
      <c r="R57" s="19"/>
      <c r="U57" s="4"/>
      <c r="V57" s="4"/>
      <c r="W57" s="7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4.5" customHeight="1" thickBot="1">
      <c r="A58" s="34"/>
      <c r="B58" s="35"/>
      <c r="C58" s="35"/>
      <c r="D58" s="40"/>
      <c r="E58" s="76"/>
      <c r="F58" s="35"/>
      <c r="G58" s="35"/>
      <c r="H58" s="41"/>
      <c r="I58" s="35"/>
      <c r="J58" s="41"/>
      <c r="K58" s="80"/>
      <c r="L58" s="77"/>
      <c r="M58" s="78"/>
      <c r="N58" s="75"/>
      <c r="O58" s="34"/>
      <c r="P58" s="5"/>
      <c r="Q58" s="19"/>
      <c r="R58" s="19"/>
      <c r="U58" s="4"/>
      <c r="V58" s="4"/>
      <c r="W58" s="7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5.25" customHeight="1" thickTop="1">
      <c r="A59" s="6"/>
      <c r="B59" s="7"/>
      <c r="C59" s="7"/>
      <c r="D59" s="16"/>
      <c r="E59" s="26"/>
      <c r="F59" s="17"/>
      <c r="G59" s="17"/>
      <c r="H59" s="13"/>
      <c r="I59" s="12"/>
      <c r="J59" s="12"/>
      <c r="K59" s="8"/>
      <c r="L59" s="21"/>
      <c r="M59" s="33"/>
      <c r="N59" s="29"/>
      <c r="O59" s="6"/>
      <c r="P59" s="5"/>
      <c r="Q59" s="19"/>
      <c r="R59" s="19"/>
      <c r="U59" s="4"/>
      <c r="V59" s="4"/>
      <c r="W59" s="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ht="17.25" customHeight="1"/>
    <row r="61" spans="2:12" ht="15.75" customHeight="1">
      <c r="B61" s="54" t="s">
        <v>270</v>
      </c>
      <c r="L61" s="54" t="s">
        <v>271</v>
      </c>
    </row>
    <row r="62" spans="2:12" ht="15.75" customHeight="1">
      <c r="B62" s="54" t="s">
        <v>274</v>
      </c>
      <c r="L62" s="54" t="s">
        <v>272</v>
      </c>
    </row>
    <row r="63" spans="3:12" ht="15.75" customHeight="1">
      <c r="C63" s="54"/>
      <c r="L63" s="54" t="s">
        <v>273</v>
      </c>
    </row>
    <row r="64" spans="2:3" ht="12.75">
      <c r="B64" s="54"/>
      <c r="C64" s="54"/>
    </row>
    <row r="65" spans="2:3" ht="12.75">
      <c r="B65" s="54"/>
      <c r="C65" s="54"/>
    </row>
    <row r="66" spans="2:3" ht="12.75">
      <c r="B66" s="54"/>
      <c r="C66" s="54"/>
    </row>
    <row r="69" spans="1:15" ht="12.75">
      <c r="A69" s="105" t="s">
        <v>31</v>
      </c>
      <c r="B69" s="105"/>
      <c r="C69" s="105"/>
      <c r="D69" s="105"/>
      <c r="L69" s="102" t="s">
        <v>32</v>
      </c>
      <c r="M69" s="102"/>
      <c r="N69" s="102"/>
      <c r="O69" s="102"/>
    </row>
  </sheetData>
  <sheetProtection/>
  <mergeCells count="7">
    <mergeCell ref="C4:J4"/>
    <mergeCell ref="A1:O1"/>
    <mergeCell ref="A2:O2"/>
    <mergeCell ref="A3:D3"/>
    <mergeCell ref="J3:O3"/>
    <mergeCell ref="A69:D69"/>
    <mergeCell ref="L69:O6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2"/>
  <rowBreaks count="1" manualBreakCount="1">
    <brk id="45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11</v>
      </c>
      <c r="B1" t="s">
        <v>12</v>
      </c>
      <c r="C1" s="43" t="s">
        <v>34</v>
      </c>
    </row>
    <row r="2" spans="2:3" ht="12.75">
      <c r="B2" t="s">
        <v>13</v>
      </c>
      <c r="C2" s="43" t="s">
        <v>35</v>
      </c>
    </row>
    <row r="3" spans="1:3" ht="12.75">
      <c r="A3" t="s">
        <v>14</v>
      </c>
      <c r="B3" t="s">
        <v>15</v>
      </c>
      <c r="C3" s="43" t="s">
        <v>36</v>
      </c>
    </row>
    <row r="4" spans="2:3" ht="12.75">
      <c r="B4" t="s">
        <v>16</v>
      </c>
      <c r="C4" s="43" t="s">
        <v>37</v>
      </c>
    </row>
    <row r="5" spans="2:3" ht="12.75">
      <c r="B5" t="s">
        <v>17</v>
      </c>
      <c r="C5" s="43" t="s">
        <v>38</v>
      </c>
    </row>
    <row r="6" spans="2:3" ht="12.75">
      <c r="B6" t="s">
        <v>18</v>
      </c>
      <c r="C6" s="43"/>
    </row>
    <row r="7" spans="1:3" ht="12.75">
      <c r="A7" s="43" t="s">
        <v>20</v>
      </c>
      <c r="B7" s="43" t="s">
        <v>21</v>
      </c>
      <c r="C7" s="43" t="s">
        <v>39</v>
      </c>
    </row>
    <row r="8" spans="2:3" ht="12.75">
      <c r="B8" s="43" t="s">
        <v>22</v>
      </c>
      <c r="C8" s="43" t="s">
        <v>40</v>
      </c>
    </row>
    <row r="9" spans="1:3" ht="12.75">
      <c r="A9" s="43" t="s">
        <v>23</v>
      </c>
      <c r="B9" s="44" t="s">
        <v>24</v>
      </c>
      <c r="C9" s="43" t="s">
        <v>9</v>
      </c>
    </row>
    <row r="10" spans="2:3" ht="12.75">
      <c r="B10" s="44" t="s">
        <v>25</v>
      </c>
      <c r="C10" s="43" t="s">
        <v>28</v>
      </c>
    </row>
    <row r="11" spans="2:3" ht="12.75">
      <c r="B11" s="44" t="s">
        <v>26</v>
      </c>
      <c r="C11" s="43" t="s">
        <v>9</v>
      </c>
    </row>
    <row r="12" spans="2:3" ht="12.75">
      <c r="B12" s="44" t="s">
        <v>27</v>
      </c>
      <c r="C12" s="43" t="s">
        <v>28</v>
      </c>
    </row>
    <row r="13" spans="2:3" ht="12.75">
      <c r="B13" s="44" t="s">
        <v>24</v>
      </c>
      <c r="C13" s="43" t="s">
        <v>9</v>
      </c>
    </row>
    <row r="14" spans="2:3" ht="12.75">
      <c r="B14" s="44" t="s">
        <v>25</v>
      </c>
      <c r="C14" s="43" t="s">
        <v>28</v>
      </c>
    </row>
    <row r="15" spans="2:3" ht="12.75">
      <c r="B15" s="44" t="s">
        <v>26</v>
      </c>
      <c r="C15" s="43" t="s">
        <v>9</v>
      </c>
    </row>
    <row r="16" spans="2:3" ht="12.75">
      <c r="B16" s="44" t="s">
        <v>27</v>
      </c>
      <c r="C16" s="4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2015-04-04T14:29:02Z</cp:lastPrinted>
  <dcterms:created xsi:type="dcterms:W3CDTF">1996-10-08T23:32:33Z</dcterms:created>
  <dcterms:modified xsi:type="dcterms:W3CDTF">2015-04-04T14:39:08Z</dcterms:modified>
  <cp:category/>
  <cp:version/>
  <cp:contentType/>
  <cp:contentStatus/>
</cp:coreProperties>
</file>